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91" windowWidth="15135" windowHeight="8790" activeTab="0"/>
  </bookViews>
  <sheets>
    <sheet name="D.D." sheetId="1" r:id="rId1"/>
    <sheet name="I.S.C." sheetId="2" r:id="rId2"/>
    <sheet name="S.M." sheetId="3" r:id="rId3"/>
    <sheet name="Riepilogo" sheetId="4" r:id="rId4"/>
  </sheets>
  <definedNames>
    <definedName name="_xlnm.Print_Area" localSheetId="0">'D.D.'!$A$1:$S$334</definedName>
    <definedName name="_xlnm.Print_Area" localSheetId="1">'I.S.C.'!$A$1:$S$548</definedName>
    <definedName name="_xlnm.Print_Area" localSheetId="3">'Riepilogo'!$A$1:$S$18</definedName>
    <definedName name="_xlnm.Print_Area" localSheetId="2">'S.M.'!$A$1:$R$87</definedName>
  </definedNames>
  <calcPr fullCalcOnLoad="1"/>
</workbook>
</file>

<file path=xl/sharedStrings.xml><?xml version="1.0" encoding="utf-8"?>
<sst xmlns="http://schemas.openxmlformats.org/spreadsheetml/2006/main" count="1994" uniqueCount="348">
  <si>
    <t>ASCOLI PICENO</t>
  </si>
  <si>
    <t>Malaspina</t>
  </si>
  <si>
    <t>S. Domenico</t>
  </si>
  <si>
    <t>San Gaetano</t>
  </si>
  <si>
    <t>Palazzo Sgariglia</t>
  </si>
  <si>
    <t>Malaspina cap.</t>
  </si>
  <si>
    <t>S. Agostino</t>
  </si>
  <si>
    <t>San Domenico</t>
  </si>
  <si>
    <t>Borgo Chiaro</t>
  </si>
  <si>
    <t>0736 251408</t>
  </si>
  <si>
    <t>Dirigente PICCIONI ANGELA MARIA (Tit)</t>
  </si>
  <si>
    <t>Via Rossini</t>
  </si>
  <si>
    <t>Venagrande</t>
  </si>
  <si>
    <t>Mozzano</t>
  </si>
  <si>
    <t>San Serafino-Galiè</t>
  </si>
  <si>
    <t>G. Rodari</t>
  </si>
  <si>
    <t>D.D. LUCIANI SAN FILIPPO</t>
  </si>
  <si>
    <t>0736 42207</t>
  </si>
  <si>
    <t>Dirigente RICCIARDI CARLO (Tit)</t>
  </si>
  <si>
    <t>S. Marcello</t>
  </si>
  <si>
    <t>S. Martino di Lisciano</t>
  </si>
  <si>
    <t>Via Napoli</t>
  </si>
  <si>
    <t>Via Kennedi</t>
  </si>
  <si>
    <t>Via Speranza</t>
  </si>
  <si>
    <t>SS. Filippo e Giacomo</t>
  </si>
  <si>
    <t>Monticelli</t>
  </si>
  <si>
    <t>Marino del Tr.</t>
  </si>
  <si>
    <t>Poggio di Bretta alto</t>
  </si>
  <si>
    <t>FERMO</t>
  </si>
  <si>
    <t>0734 621273</t>
  </si>
  <si>
    <t>Dirigente MIRCOLI LAILA (Tit)</t>
  </si>
  <si>
    <t>S. Giuliano</t>
  </si>
  <si>
    <t>Molini Tenna</t>
  </si>
  <si>
    <t>S. Andrea</t>
  </si>
  <si>
    <t>S. Claudio Val Tenna</t>
  </si>
  <si>
    <t>Ponte D'Ete</t>
  </si>
  <si>
    <t>Montone</t>
  </si>
  <si>
    <t>Cap. Cavour</t>
  </si>
  <si>
    <t>Villa S. Claudio</t>
  </si>
  <si>
    <t>Cap. Monaldi</t>
  </si>
  <si>
    <t>Ponte d'Ete di Fermo</t>
  </si>
  <si>
    <t>0734 228768</t>
  </si>
  <si>
    <t>Dirigente VISCIONE GELSOMINA (Tit)</t>
  </si>
  <si>
    <t>S. Marco</t>
  </si>
  <si>
    <t>S. Michele Lido</t>
  </si>
  <si>
    <t>S. Salvatore</t>
  </si>
  <si>
    <t>Viale Trento</t>
  </si>
  <si>
    <t>Capodarco</t>
  </si>
  <si>
    <t>Via Sapienza</t>
  </si>
  <si>
    <t>Cap. Viale Trento</t>
  </si>
  <si>
    <t>Luigi Salvadori</t>
  </si>
  <si>
    <t>San Michele Lido di Fermo</t>
  </si>
  <si>
    <t>Tiro a segno di Fermo</t>
  </si>
  <si>
    <t>Capodarco di Fermo</t>
  </si>
  <si>
    <t>Cap. Sapienza</t>
  </si>
  <si>
    <t>GROTTAMMARE</t>
  </si>
  <si>
    <t>0735 631035</t>
  </si>
  <si>
    <t>Dirigente SCATASTA STEFANIA (Inc)</t>
  </si>
  <si>
    <t>Via Battisti</t>
  </si>
  <si>
    <t>Grottammare cap.</t>
  </si>
  <si>
    <t>MONTEGIORGIO</t>
  </si>
  <si>
    <t>0734 962063</t>
  </si>
  <si>
    <t>Dirigente TIRABASSO PATRIZIA (Inc)</t>
  </si>
  <si>
    <t>Montegiorgio cap.</t>
  </si>
  <si>
    <t>Piane di Montegiorgio</t>
  </si>
  <si>
    <t>Francavilla D'Ete</t>
  </si>
  <si>
    <t>Belmonte Piceno</t>
  </si>
  <si>
    <t>Magliano Tenna</t>
  </si>
  <si>
    <t>Monsampietro Morico</t>
  </si>
  <si>
    <t>Monteleone di Fermo</t>
  </si>
  <si>
    <t>MONTEGRANARO</t>
  </si>
  <si>
    <t>0734 890734</t>
  </si>
  <si>
    <t>Dirigente MATRICARDI ANNALENA (Tit)</t>
  </si>
  <si>
    <t>Montegranaro cap.</t>
  </si>
  <si>
    <t>S. Maria</t>
  </si>
  <si>
    <t>S. Liborio</t>
  </si>
  <si>
    <t>Montegranaro cap</t>
  </si>
  <si>
    <t>MONTEPRANDONE</t>
  </si>
  <si>
    <t>0735 701414</t>
  </si>
  <si>
    <t>Dirigente COCCIA PIETRO (Inc)</t>
  </si>
  <si>
    <t>Centobuchi</t>
  </si>
  <si>
    <t>Centobuchi di Monteprandone</t>
  </si>
  <si>
    <t>MONTE URANO</t>
  </si>
  <si>
    <t>0734 840605</t>
  </si>
  <si>
    <t>Dirigente GIOVANNINI FILOMENA(Inc)</t>
  </si>
  <si>
    <t>Monte Urano cap.</t>
  </si>
  <si>
    <t>Torre S. Patrizio</t>
  </si>
  <si>
    <t>Rapagnano</t>
  </si>
  <si>
    <t>PORTO S. GIORGIO</t>
  </si>
  <si>
    <t>0734 676043</t>
  </si>
  <si>
    <t>Dirigente D'ERCOLI FRANCESCA (Inc)</t>
  </si>
  <si>
    <t>Borgo Costa</t>
  </si>
  <si>
    <t>Borgo Rosselli</t>
  </si>
  <si>
    <t>Via Salvadori</t>
  </si>
  <si>
    <t>Porto S. Giorgio cap.</t>
  </si>
  <si>
    <t>PORTO S. ELPIDIO</t>
  </si>
  <si>
    <t>0734 992287</t>
  </si>
  <si>
    <t>Dirigente SAVORETTI ELLIDA (Tit)</t>
  </si>
  <si>
    <t>Aladino</t>
  </si>
  <si>
    <t>Peter Pan</t>
  </si>
  <si>
    <t>Porto S. Elpidio cap.</t>
  </si>
  <si>
    <t>Marina Picena</t>
  </si>
  <si>
    <t>La Corva</t>
  </si>
  <si>
    <t>0734 993437</t>
  </si>
  <si>
    <t>Dirigente SCONCIAFURNO A. MARIA (Tit)</t>
  </si>
  <si>
    <t>Via Pesaro</t>
  </si>
  <si>
    <t>Cretarola</t>
  </si>
  <si>
    <t>Falerienze "B"</t>
  </si>
  <si>
    <t>Martiri della Resistenza</t>
  </si>
  <si>
    <t>SAN BENEDETTO TR.</t>
  </si>
  <si>
    <t>0735 592458</t>
  </si>
  <si>
    <t>Dirigente VITA EMILIO (Tit)</t>
  </si>
  <si>
    <t>Via Puglia</t>
  </si>
  <si>
    <t>Via Moretti</t>
  </si>
  <si>
    <t>Via Petrarca</t>
  </si>
  <si>
    <t>Via S. Martino</t>
  </si>
  <si>
    <t>Cap. Moretti</t>
  </si>
  <si>
    <t>Zona Nord</t>
  </si>
  <si>
    <t>S. BENEDETTO TR</t>
  </si>
  <si>
    <t>0735 751920</t>
  </si>
  <si>
    <t>Dirigente D'ANGELO GIOVANNI (Tit)</t>
  </si>
  <si>
    <t>Via Mattei</t>
  </si>
  <si>
    <t>Via XI febbraio</t>
  </si>
  <si>
    <t>Porto d'Ascoli Via D. Chiesa</t>
  </si>
  <si>
    <t>Sentina Via Colleoni</t>
  </si>
  <si>
    <t>Alfortville</t>
  </si>
  <si>
    <t>S. BENEDETTO TR.</t>
  </si>
  <si>
    <t>0735 83206</t>
  </si>
  <si>
    <t>Dirigente MARINI STEFANIA (Tit)</t>
  </si>
  <si>
    <t>Via Togliatti</t>
  </si>
  <si>
    <t>Via Bixio</t>
  </si>
  <si>
    <t>Piacentini- S. Lucia</t>
  </si>
  <si>
    <t>Ragnola</t>
  </si>
  <si>
    <t>SANT'ELPIDIO A MARE</t>
  </si>
  <si>
    <t>0734 859221</t>
  </si>
  <si>
    <t xml:space="preserve"> DRUPETTI LIDUINA</t>
  </si>
  <si>
    <t>Sant'Elpidio a Mare cap.</t>
  </si>
  <si>
    <t>Castellano</t>
  </si>
  <si>
    <t>Piane di Tenna</t>
  </si>
  <si>
    <t>Cascinare</t>
  </si>
  <si>
    <t>Casette d'Ete</t>
  </si>
  <si>
    <t>Piane Tenna di S. Elpidio</t>
  </si>
  <si>
    <t>Cl. 1^</t>
  </si>
  <si>
    <t>Alunni</t>
  </si>
  <si>
    <t>Cl. 2^</t>
  </si>
  <si>
    <t>Cl. 3^</t>
  </si>
  <si>
    <t>Cl. 4^</t>
  </si>
  <si>
    <t>Cl.  5^</t>
  </si>
  <si>
    <t>Pluriclassi</t>
  </si>
  <si>
    <t>Clas/Sez.</t>
  </si>
  <si>
    <t>TOTALE  GENERALE  SCUOLA   DELL'INFANZIA</t>
  </si>
  <si>
    <t>TOTALE  GENERALE  SCUOLA   PRIMARIA</t>
  </si>
  <si>
    <t>TOTALE GENERALE</t>
  </si>
  <si>
    <t>Alunni fra 4/5 anni</t>
  </si>
  <si>
    <t>Alunni sopra 5 anni</t>
  </si>
  <si>
    <t>Alunni sotto 4 anni</t>
  </si>
  <si>
    <t>Tot. Infanzia</t>
  </si>
  <si>
    <t>Tot. Primaria</t>
  </si>
  <si>
    <t>Sezioni</t>
  </si>
  <si>
    <t>Sc. Infanzia</t>
  </si>
  <si>
    <t>Sc. Primaria</t>
  </si>
  <si>
    <r>
      <t xml:space="preserve">ASCOLI PICENO                             D.D. ASCOLI "CENTRO"    </t>
    </r>
    <r>
      <rPr>
        <sz val="10"/>
        <rFont val="Arial"/>
        <family val="0"/>
      </rPr>
      <t xml:space="preserve">                                                                       Dirigente Giuseppe PACETTI   Tel. 0736.256339</t>
    </r>
  </si>
  <si>
    <t>TOTALE ISTITUZIONE SCOLASTICA</t>
  </si>
  <si>
    <r>
      <t xml:space="preserve">ASCOLI PICENO                                 D.D. LUCIANI SAN FILIPPO                                     </t>
    </r>
    <r>
      <rPr>
        <sz val="10"/>
        <rFont val="Arial"/>
        <family val="2"/>
      </rPr>
      <t>Dirigente Carlo RICCIARDI           Tel. 0736.42207</t>
    </r>
    <r>
      <rPr>
        <b/>
        <sz val="14"/>
        <rFont val="Arial"/>
        <family val="2"/>
      </rPr>
      <t xml:space="preserve">                               </t>
    </r>
  </si>
  <si>
    <r>
      <t xml:space="preserve">FERMO                                                       D.D . 3° C.                                        </t>
    </r>
    <r>
      <rPr>
        <sz val="10"/>
        <rFont val="Arial"/>
        <family val="2"/>
      </rPr>
      <t>Dirigente Gelsomina VISCIONE    Tel. 0734.228768</t>
    </r>
  </si>
  <si>
    <r>
      <t xml:space="preserve">D.D. MONTEGRANARO                                     </t>
    </r>
    <r>
      <rPr>
        <sz val="10"/>
        <rFont val="Arial"/>
        <family val="2"/>
      </rPr>
      <t>Dirigente Annalena MATRICARDI       Tel. 0734.890734</t>
    </r>
  </si>
  <si>
    <r>
      <t xml:space="preserve">D.D. PORTO SANT'ELPIDIO 2° C.                                   </t>
    </r>
    <r>
      <rPr>
        <sz val="10"/>
        <rFont val="Arial"/>
        <family val="2"/>
      </rPr>
      <t>Dirigente A. Maria SCONCIAFURNO                               Tel. 0734.993437</t>
    </r>
  </si>
  <si>
    <t xml:space="preserve">Cl. Sez. </t>
  </si>
  <si>
    <t>ALUNNI</t>
  </si>
  <si>
    <t>Acquasanta fr Centrale</t>
  </si>
  <si>
    <t>Arquata del Tr.</t>
  </si>
  <si>
    <t>Acquasanta T.</t>
  </si>
  <si>
    <t>Arquata Tr.</t>
  </si>
  <si>
    <t>Acquaviva P.</t>
  </si>
  <si>
    <t>Monsampolo Tr.</t>
  </si>
  <si>
    <t>Stella di Monsampolo</t>
  </si>
  <si>
    <t xml:space="preserve">Acquaviva P. </t>
  </si>
  <si>
    <t xml:space="preserve">Monsampolo Tr. </t>
  </si>
  <si>
    <t>Amandola</t>
  </si>
  <si>
    <t>Montefortino</t>
  </si>
  <si>
    <t>Montemonaco</t>
  </si>
  <si>
    <t>Castel di Lama</t>
  </si>
  <si>
    <t>Fr. Villa S. Antonio</t>
  </si>
  <si>
    <t>L.go Petrarca</t>
  </si>
  <si>
    <t>Villa S. Antonio / Ascoli</t>
  </si>
  <si>
    <t>Appignano del Tr</t>
  </si>
  <si>
    <t xml:space="preserve">Via  Adige </t>
  </si>
  <si>
    <t xml:space="preserve">Villa S. Antonio </t>
  </si>
  <si>
    <t>Comunanza</t>
  </si>
  <si>
    <t>Montefalcone/Smerillo</t>
  </si>
  <si>
    <t>Montefalcone App.</t>
  </si>
  <si>
    <t>Cupramarittima</t>
  </si>
  <si>
    <t>Massignano</t>
  </si>
  <si>
    <t>Falerone</t>
  </si>
  <si>
    <t>Piane di Falerone</t>
  </si>
  <si>
    <t>Massa Fermana</t>
  </si>
  <si>
    <t>Montappone</t>
  </si>
  <si>
    <t>Monte Vidon Corrado</t>
  </si>
  <si>
    <t>Servigliano</t>
  </si>
  <si>
    <t>Fr. Salvano</t>
  </si>
  <si>
    <t>Fr. Torre di Palme</t>
  </si>
  <si>
    <t xml:space="preserve">Villa Pigna </t>
  </si>
  <si>
    <t>Folignano</t>
  </si>
  <si>
    <t>Fr. Piane di Morro</t>
  </si>
  <si>
    <t>Maltignano-Caselle</t>
  </si>
  <si>
    <t>Maltignano</t>
  </si>
  <si>
    <t>Force</t>
  </si>
  <si>
    <t>Montedinove</t>
  </si>
  <si>
    <t>Rotella</t>
  </si>
  <si>
    <t>Zona Ischia</t>
  </si>
  <si>
    <t>Zona Ascolani</t>
  </si>
  <si>
    <t>Grottammare</t>
  </si>
  <si>
    <t>Carassai</t>
  </si>
  <si>
    <t>Castignano</t>
  </si>
  <si>
    <t>Ripaberarda</t>
  </si>
  <si>
    <t>Montalto M.</t>
  </si>
  <si>
    <t xml:space="preserve">sc. media </t>
  </si>
  <si>
    <t>Grottazzolina</t>
  </si>
  <si>
    <t>M.S. Pietrangeli</t>
  </si>
  <si>
    <t>Montegranaro</t>
  </si>
  <si>
    <t>Monteprandone</t>
  </si>
  <si>
    <t>Centobuchi-Via S.Giacomo</t>
  </si>
  <si>
    <t>Monterubbiano</t>
  </si>
  <si>
    <t>Altidona</t>
  </si>
  <si>
    <t>Campofilone</t>
  </si>
  <si>
    <t>Lapedona</t>
  </si>
  <si>
    <t>Moresco</t>
  </si>
  <si>
    <t>Pedaso</t>
  </si>
  <si>
    <t>Fr. Rubbbianello</t>
  </si>
  <si>
    <t>Offida</t>
  </si>
  <si>
    <t>Offida - Via Ciabattoni</t>
  </si>
  <si>
    <t>Offida - V.le Repubblica</t>
  </si>
  <si>
    <t>Petritoli</t>
  </si>
  <si>
    <t>Montegiberto</t>
  </si>
  <si>
    <t>Montottone</t>
  </si>
  <si>
    <t>Ponzano di Fermo</t>
  </si>
  <si>
    <t>Ponzano fr. Capparuccia</t>
  </si>
  <si>
    <t>M. V. Combatte</t>
  </si>
  <si>
    <t>P.S.Giorgio - B.go Costa</t>
  </si>
  <si>
    <t xml:space="preserve">"Nardi" P.S.Giorgio </t>
  </si>
  <si>
    <t>Ripatransone</t>
  </si>
  <si>
    <t>San Savino</t>
  </si>
  <si>
    <t>Valtesino</t>
  </si>
  <si>
    <t>Montefiore dell'Aso</t>
  </si>
  <si>
    <t>Cossignano</t>
  </si>
  <si>
    <t>Roccafluvione</t>
  </si>
  <si>
    <t>Venarotta</t>
  </si>
  <si>
    <t>Montegallo</t>
  </si>
  <si>
    <t>S. Vittoria in M.</t>
  </si>
  <si>
    <t>Montelparo</t>
  </si>
  <si>
    <t>Monterinaldo</t>
  </si>
  <si>
    <t>Ortezzano/Monterinaldo</t>
  </si>
  <si>
    <t>Ortezzano</t>
  </si>
  <si>
    <t>Spinetoli</t>
  </si>
  <si>
    <t>Castorano</t>
  </si>
  <si>
    <t>Colli del Tr.</t>
  </si>
  <si>
    <t>Fr. S. Pio X</t>
  </si>
  <si>
    <t>Pagliare</t>
  </si>
  <si>
    <t>Colli del Tronto</t>
  </si>
  <si>
    <t xml:space="preserve">sez.  assoc.  sc. media  </t>
  </si>
  <si>
    <t>RAPAGNANO</t>
  </si>
  <si>
    <t>T. S. PATRIZIO</t>
  </si>
  <si>
    <t>Tot Media</t>
  </si>
  <si>
    <t>Sc Infanzia</t>
  </si>
  <si>
    <t>Sc. Media</t>
  </si>
  <si>
    <r>
      <t xml:space="preserve">ISTITUTO SCOL. COMPRENSIVO                                  CUPRA MARITTIMA                                        </t>
    </r>
    <r>
      <rPr>
        <sz val="10"/>
        <rFont val="Arial"/>
        <family val="2"/>
      </rPr>
      <t>Dirigente Settimio MARZETTI     Tel. 0735.777109</t>
    </r>
  </si>
  <si>
    <t>S.C Media</t>
  </si>
  <si>
    <t xml:space="preserve">Sc. Media </t>
  </si>
  <si>
    <t>Tot. Media</t>
  </si>
  <si>
    <t>Tot.. Infanzia</t>
  </si>
  <si>
    <t>TOTALE GENERALE SCUOLA MEDIA</t>
  </si>
  <si>
    <t>ISTITUTI   SCOLASTICI   COMPRENSIVI</t>
  </si>
  <si>
    <t>DIREZIONI   DIDATTICHE</t>
  </si>
  <si>
    <t xml:space="preserve">Sc. Primaria </t>
  </si>
  <si>
    <r>
      <t xml:space="preserve">SC. MEDIA "FRACASSETTI/BETTI"    FERMO                </t>
    </r>
    <r>
      <rPr>
        <sz val="10"/>
        <rFont val="Arial"/>
        <family val="2"/>
      </rPr>
      <t>Dirigente  Carlo  VERDUCCI  Tel. 0734.228709</t>
    </r>
  </si>
  <si>
    <r>
      <t xml:space="preserve">SC. MEDIA "D'AZEGLIO"   ASCOLI PICENO                       </t>
    </r>
    <r>
      <rPr>
        <sz val="10"/>
        <rFont val="Arial"/>
        <family val="2"/>
      </rPr>
      <t>Dirigente Antonio TORTORELLA   Tel 0736.253948</t>
    </r>
  </si>
  <si>
    <r>
      <t xml:space="preserve">SC. MEDIA "CAPPELLA/CURZI"  S. BENEDETTO TR.       </t>
    </r>
    <r>
      <rPr>
        <sz val="10"/>
        <rFont val="Arial"/>
        <family val="2"/>
      </rPr>
      <t>Dirigente Vincenza CIPRIANI  Tel. 0735.659634</t>
    </r>
  </si>
  <si>
    <t xml:space="preserve">S. ELPIDIO A MARE </t>
  </si>
  <si>
    <t>Classi</t>
  </si>
  <si>
    <r>
      <t xml:space="preserve">ISTITUTO SCOL. COMPRENSIVO                                     FALERONE                                                  </t>
    </r>
    <r>
      <rPr>
        <sz val="10"/>
        <rFont val="Arial"/>
        <family val="2"/>
      </rPr>
      <t>Dirigente Vincenzo TROBBIANI    Tel.0734.71065</t>
    </r>
  </si>
  <si>
    <r>
      <t xml:space="preserve"> ISTITUTO SCOL. COMPRENSIVO                            MONTALTO MARCHE                                                  </t>
    </r>
    <r>
      <rPr>
        <sz val="10"/>
        <rFont val="Arial"/>
        <family val="2"/>
      </rPr>
      <t>Dirigente Vincenzo SGALIPPA   Tel. 0736.829437</t>
    </r>
  </si>
  <si>
    <r>
      <t xml:space="preserve">D.D. SAN BENEDETTO DEL TR.                3° C.                                            </t>
    </r>
    <r>
      <rPr>
        <sz val="10"/>
        <rFont val="Arial"/>
        <family val="2"/>
      </rPr>
      <t>Dirigente Stefania MARINI     Tel. 0735.593515</t>
    </r>
  </si>
  <si>
    <r>
      <t xml:space="preserve"> ISTITUTO SCOL. COMPRENSIVO                                AMANDOLA </t>
    </r>
    <r>
      <rPr>
        <b/>
        <sz val="11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Dirigente Luigi BELLESI    Tel. 0736/847973</t>
    </r>
  </si>
  <si>
    <r>
      <t xml:space="preserve"> ISTITUTO SCOL. COMPRENSIVO                  "DA VINCI-UNGARETTI"   FERMO           </t>
    </r>
    <r>
      <rPr>
        <sz val="10"/>
        <rFont val="Arial"/>
        <family val="2"/>
      </rPr>
      <t>Dirigente Marinella CORALLINI   Tel. 0734.229236</t>
    </r>
  </si>
  <si>
    <r>
      <t xml:space="preserve">SC. MEDIA "GALILEI/MARCONI"      PORTO S. ELPIDIO   </t>
    </r>
    <r>
      <rPr>
        <sz val="10"/>
        <rFont val="Arial"/>
        <family val="2"/>
      </rPr>
      <t>Dirigente Gaetano PISTILLI  Tel. 0734.992583</t>
    </r>
  </si>
  <si>
    <r>
      <t xml:space="preserve">  ISTITUTO SCOL. COMPRENSIVO          ACQUASANTA TERME                </t>
    </r>
    <r>
      <rPr>
        <sz val="10"/>
        <rFont val="Arial"/>
        <family val="2"/>
      </rPr>
      <t>Dirigente Patrizia PALANCA                                Tel.0736.801232</t>
    </r>
  </si>
  <si>
    <t>Mattei</t>
  </si>
  <si>
    <t>Tempo normale</t>
  </si>
  <si>
    <t>Tempo prolun.</t>
  </si>
  <si>
    <t>Temp. Prol.</t>
  </si>
  <si>
    <r>
      <t xml:space="preserve">ISTITUTO SCOL. COMPRENSIVO               ACQUAVIVA PICENA                    </t>
    </r>
    <r>
      <rPr>
        <sz val="10"/>
        <rFont val="Arial"/>
        <family val="2"/>
      </rPr>
      <t>Dirigente Silvia GIORGI  Tel. 0736/764431</t>
    </r>
  </si>
  <si>
    <t xml:space="preserve">"Da Vinci/Ung." </t>
  </si>
  <si>
    <t>T. Prolung.</t>
  </si>
  <si>
    <t>T. Normale</t>
  </si>
  <si>
    <t xml:space="preserve">Cl./ Sez. </t>
  </si>
  <si>
    <t xml:space="preserve">Sezioni </t>
  </si>
  <si>
    <r>
      <t xml:space="preserve">ASCOLI PICENO                               D.D. BORGO SOLESTA'                         </t>
    </r>
    <r>
      <rPr>
        <sz val="10"/>
        <rFont val="Arial"/>
        <family val="2"/>
      </rPr>
      <t xml:space="preserve">  Dirigente Vincenza AGOSTINI  Tel. 0736.251408</t>
    </r>
  </si>
  <si>
    <r>
      <t xml:space="preserve">FERMO                                                                                D.D. 1° C.                                            </t>
    </r>
    <r>
      <rPr>
        <sz val="10"/>
        <rFont val="Arial"/>
        <family val="2"/>
      </rPr>
      <t>Dirigente Anna Maria ISIDORI      Tel. 0734.621273</t>
    </r>
  </si>
  <si>
    <r>
      <t xml:space="preserve">D.D. GROTTAMMARE                                 </t>
    </r>
    <r>
      <rPr>
        <sz val="10"/>
        <rFont val="Arial"/>
        <family val="2"/>
      </rPr>
      <t>Dirigente Franco VAGNARELLI     Tel. 0735.631035</t>
    </r>
  </si>
  <si>
    <r>
      <t xml:space="preserve">D.D. MONTEGIORGIO                                              </t>
    </r>
    <r>
      <rPr>
        <sz val="10"/>
        <rFont val="Arial"/>
        <family val="2"/>
      </rPr>
      <t>Dirigente Daniela MEDORI     Tel. 0734.962063</t>
    </r>
  </si>
  <si>
    <r>
      <t xml:space="preserve">D.D. MONTE URANO                                         </t>
    </r>
    <r>
      <rPr>
        <sz val="10"/>
        <rFont val="Arial"/>
        <family val="2"/>
      </rPr>
      <t>Dirigente  Stefania SCATASTA                                              Tel. 0734.840605</t>
    </r>
  </si>
  <si>
    <r>
      <t xml:space="preserve">D.D. MONTEPRANDONE-CENTOBUCHI                                  </t>
    </r>
    <r>
      <rPr>
        <sz val="10"/>
        <rFont val="Arial"/>
        <family val="2"/>
      </rPr>
      <t>Dirigente Francesca FRATICELLI                                          Tel. 0735.701444</t>
    </r>
  </si>
  <si>
    <r>
      <t xml:space="preserve">D.D. PORTO SAN GIORGIO                                          </t>
    </r>
    <r>
      <rPr>
        <sz val="10"/>
        <rFont val="Arial"/>
        <family val="2"/>
      </rPr>
      <t>Dirigente Laurindo VALLORANI                                                Tel. 0734.676043</t>
    </r>
  </si>
  <si>
    <r>
      <t xml:space="preserve">D.D. PORTO SANT ELPIDIO 1° C.                             </t>
    </r>
    <r>
      <rPr>
        <sz val="10"/>
        <rFont val="Arial"/>
        <family val="2"/>
      </rPr>
      <t>Dirigente Ellida SAVORETTI                                                        Tel. 0734.992287</t>
    </r>
  </si>
  <si>
    <r>
      <t xml:space="preserve">D.D. SAN. BENEDETTO DEL  TR.                                                                                                           1° C.                                                 </t>
    </r>
    <r>
      <rPr>
        <sz val="10"/>
        <rFont val="Arial"/>
        <family val="2"/>
      </rPr>
      <t>Dirigente Giuseppina CAROSI   Tel. 0734.592458</t>
    </r>
  </si>
  <si>
    <r>
      <t xml:space="preserve">D.D. SAN BENEDETTO DEL TR.                    2° C.                                                    </t>
    </r>
    <r>
      <rPr>
        <sz val="10"/>
        <rFont val="Arial"/>
        <family val="2"/>
      </rPr>
      <t>Dirigente Mario GABRIELLI     Tel. 0735.751920</t>
    </r>
  </si>
  <si>
    <r>
      <t xml:space="preserve">D.D. SANT'ELPIDIO A MARE                                 </t>
    </r>
    <r>
      <rPr>
        <sz val="10"/>
        <rFont val="Arial"/>
        <family val="2"/>
      </rPr>
      <t>Dirigente Francesca D'ERCOLI                                                   Tel. 0734.859221</t>
    </r>
  </si>
  <si>
    <r>
      <t xml:space="preserve"> ISTITUTO SCOL. COMPRENSIVO                               MONTEGIORGIO                             </t>
    </r>
    <r>
      <rPr>
        <sz val="10"/>
        <rFont val="Arial"/>
        <family val="2"/>
      </rPr>
      <t xml:space="preserve">                                                      Dirigente Patrizia TIRABASSO                                                    Tel. 0734.962046</t>
    </r>
  </si>
  <si>
    <r>
      <t xml:space="preserve">            ISTITUTO SCOL. COMPRENSIVO                    ASCOLI PICENO    CENTOBUCHI                                                        </t>
    </r>
    <r>
      <rPr>
        <sz val="10"/>
        <rFont val="Arial"/>
        <family val="2"/>
      </rPr>
      <t>Dirigente Pietro COCCIA    Tel. 0736.701476</t>
    </r>
  </si>
  <si>
    <r>
      <t xml:space="preserve">ISTITUTO SCOL. COMPRENSIVO                            MONTERUBBIANO                                       </t>
    </r>
    <r>
      <rPr>
        <sz val="10"/>
        <rFont val="Arial"/>
        <family val="2"/>
      </rPr>
      <t xml:space="preserve"> Dirigente  Walter LAUDADIO     Tel. 0734.59161</t>
    </r>
  </si>
  <si>
    <r>
      <t xml:space="preserve">ISTITUTO SCOL. COMPRENSIVO                         ASCOLI PICENO   OFFIDA                          </t>
    </r>
    <r>
      <rPr>
        <sz val="10"/>
        <rFont val="Arial"/>
        <family val="2"/>
      </rPr>
      <t xml:space="preserve"> Dirigente Giovanni ISOPI  Tel. 0736.889347   </t>
    </r>
    <r>
      <rPr>
        <b/>
        <sz val="11"/>
        <rFont val="Arial"/>
        <family val="2"/>
      </rPr>
      <t xml:space="preserve">    </t>
    </r>
  </si>
  <si>
    <r>
      <t xml:space="preserve">ISTITUTO SCOL. COMPRENSIVO                                   PETRITOLI                                                                               </t>
    </r>
    <r>
      <rPr>
        <sz val="9"/>
        <rFont val="Arial"/>
        <family val="2"/>
      </rPr>
      <t>Dirigente Andreina MIRCOLI  Tel. 0734.658180</t>
    </r>
  </si>
  <si>
    <r>
      <t xml:space="preserve">ISTITUTO SCOL. COMPRENSIVO                    RIPATRANSONE                                                 </t>
    </r>
    <r>
      <rPr>
        <sz val="10"/>
        <rFont val="Arial"/>
        <family val="2"/>
      </rPr>
      <t>Dirigente Laura D'IGNAZI  Tel. 0735.9234</t>
    </r>
  </si>
  <si>
    <r>
      <t>ISTITUTO SCOL. COMPRENSIVO                     ASCOLI PICENO   ROCCAFLUVIONE                           D</t>
    </r>
    <r>
      <rPr>
        <sz val="10"/>
        <rFont val="Arial"/>
        <family val="2"/>
      </rPr>
      <t>irigente  Roberta BRANDOZZI                                               Tel. 0736.365145</t>
    </r>
  </si>
  <si>
    <r>
      <t xml:space="preserve">ISTITUTO SCOL. COMPRENSIVO                        ASCOLI PICENO    SPINETOLI                 </t>
    </r>
    <r>
      <rPr>
        <sz val="10"/>
        <rFont val="Arial"/>
        <family val="2"/>
      </rPr>
      <t xml:space="preserve">  Dirigente Emilio ROSSI  Tel 0736.899050</t>
    </r>
  </si>
  <si>
    <r>
      <t xml:space="preserve">SC. MEDIA "LUCIANI"   ASCOLI PICENO                            </t>
    </r>
    <r>
      <rPr>
        <sz val="10"/>
        <rFont val="Arial"/>
        <family val="2"/>
      </rPr>
      <t>Dirigente Nadia LATINI   Tel. 0736.43805</t>
    </r>
  </si>
  <si>
    <r>
      <t xml:space="preserve">SC. MEDIA "SACCONI/MANZONI"    S. BENEDETTO  TR.     </t>
    </r>
    <r>
      <rPr>
        <sz val="10"/>
        <rFont val="Arial"/>
        <family val="2"/>
      </rPr>
      <t>Dirigente Manuela GERMANI                Tel. 0735.592109</t>
    </r>
  </si>
  <si>
    <r>
      <t xml:space="preserve">SC. MEDIA "BACCI"    S. ELPIDIO A MARE                       </t>
    </r>
    <r>
      <rPr>
        <sz val="10"/>
        <rFont val="Arial"/>
        <family val="2"/>
      </rPr>
      <t>Dirigente Lorenzo MARTINELLI PERPETUINI  Tel. 0734.859226</t>
    </r>
  </si>
  <si>
    <t>Faleriense</t>
  </si>
  <si>
    <r>
      <t xml:space="preserve">ISTITUTO SCOL. COMPRENSIVO             PORTO SAN GIORGIO          "NARDI"                                             </t>
    </r>
    <r>
      <rPr>
        <sz val="10"/>
        <rFont val="Arial"/>
        <family val="2"/>
      </rPr>
      <t>Dirigente Marcella BERNABEI                                                Tel. 0734.676024</t>
    </r>
  </si>
  <si>
    <t>Force Via Roma</t>
  </si>
  <si>
    <t>Via Santa Chiara</t>
  </si>
  <si>
    <t>SCUOLE  MEDIE</t>
  </si>
  <si>
    <r>
      <t xml:space="preserve">ASCOLI PICENO                                  D.D. DON GIUSSANI                                       </t>
    </r>
    <r>
      <rPr>
        <sz val="10"/>
        <rFont val="Arial"/>
        <family val="2"/>
      </rPr>
      <t>Dirigente Agnese Ivana SANDRIN  Tel. 0736.45657</t>
    </r>
  </si>
  <si>
    <t>Armando Marchegiani</t>
  </si>
  <si>
    <t>TOTALE SCUOLA MEDIA</t>
  </si>
  <si>
    <t>TOTALE SCUOLA DELL'INFANZIA Direzioni Didattiche</t>
  </si>
  <si>
    <t>TOTALE  SCUOLA PRIMARIA Direzioni Didattiche</t>
  </si>
  <si>
    <t>TOTALE  SCUOLA INFANZIA Ist. Scolastici Comprensivi</t>
  </si>
  <si>
    <t>TOTALE SCUOLA  PRIMARIA Ist. Scolastici Comprensivi</t>
  </si>
  <si>
    <t>TOTALE  SCUOLA MEDIA Ist. Scolastici Comprensivi</t>
  </si>
  <si>
    <t>Pluriclasse</t>
  </si>
  <si>
    <t>"Don Bosco" Falerone</t>
  </si>
  <si>
    <r>
      <t xml:space="preserve">ISTITUTO SCOL. COMPRENSIVO                  ASCOLI PICENO       FOLIGNANO  "MONTI"        Via Arezzo                                                                   </t>
    </r>
    <r>
      <rPr>
        <sz val="10"/>
        <rFont val="Arial"/>
        <family val="2"/>
      </rPr>
      <t>Dirigente M. Gabriella PAGNONI                                         Tel. 0736.491815</t>
    </r>
  </si>
  <si>
    <r>
      <t xml:space="preserve"> ISTITUTO SCOL. COMPRENSIVO                     ASCOLI PICENO        FOLIGNANO "CAP."     Via Dari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Dirigente Elvia CIMICA Tel. 0736.492371</t>
    </r>
  </si>
  <si>
    <t>"Da Vinci" Force</t>
  </si>
  <si>
    <r>
      <t xml:space="preserve">ISTITUTO SCOL. COMPRENSIVO                                  GROTTAMMARE  "Leopardi"                                    </t>
    </r>
    <r>
      <rPr>
        <sz val="10"/>
        <rFont val="Arial"/>
        <family val="2"/>
      </rPr>
      <t>Dirigente  Maurilio PIERGALLINI   Tel. 0735.631077</t>
    </r>
  </si>
  <si>
    <t>Montalto "Sacconi"</t>
  </si>
  <si>
    <t>"S. Giovanni Bosco" Castignano</t>
  </si>
  <si>
    <t>Montegiorgio "Cestoni"</t>
  </si>
  <si>
    <t xml:space="preserve">Montegiorgio </t>
  </si>
  <si>
    <t>"L. Da Vinci" Pedaso</t>
  </si>
  <si>
    <t>Offida "Ciabattoni"</t>
  </si>
  <si>
    <r>
      <t xml:space="preserve"> ISTITUTO SCOL. COMPRENSIVO                                           FORCE "DA VINCI"  -   S.VITTORIA M.                             </t>
    </r>
    <r>
      <rPr>
        <sz val="10"/>
        <rFont val="Arial"/>
        <family val="2"/>
      </rPr>
      <t xml:space="preserve">                               Dirigente Carla SANTINI   Tel. 0736.373145</t>
    </r>
  </si>
  <si>
    <r>
      <t xml:space="preserve">ISTITUTO SCOL. COMPRENSIVO                                                                                     CASTEL DI LAMA Capoluogo             V.le Roma                                             </t>
    </r>
    <r>
      <rPr>
        <sz val="10"/>
        <rFont val="Arial"/>
        <family val="2"/>
      </rPr>
      <t>Dirigente Maria Rita SACRIPANTE   Tel.  0736.813225</t>
    </r>
  </si>
  <si>
    <r>
      <t xml:space="preserve"> ISTITUTO SCOL. COMPRENSIVO                                                                        CASTEL DI LAMA</t>
    </r>
    <r>
      <rPr>
        <b/>
        <sz val="11"/>
        <rFont val="Arial"/>
        <family val="2"/>
      </rPr>
      <t xml:space="preserve">      Via Adige                                     </t>
    </r>
    <r>
      <rPr>
        <sz val="10"/>
        <rFont val="Arial"/>
        <family val="2"/>
      </rPr>
      <t>Dirigente Daniele MARINI    Tel. 0736.813826</t>
    </r>
  </si>
  <si>
    <r>
      <t xml:space="preserve">  ISTITUTO SCOL. COMPRENSIVO                            COMUNANZA 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       Dirigente Maria Luisa BACHETTI  Tel.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0736.844218</t>
    </r>
  </si>
  <si>
    <r>
      <t xml:space="preserve">ISTITUTO SCOL. COMPRENSIVO                                  MONTEGRANARO                                                                      </t>
    </r>
    <r>
      <rPr>
        <sz val="10"/>
        <rFont val="Arial"/>
        <family val="2"/>
      </rPr>
      <t xml:space="preserve">Dirigente Alessio FIORENTINO    Tel. 0734.891987   </t>
    </r>
    <r>
      <rPr>
        <b/>
        <sz val="11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</si>
</sst>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3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MS Sans Serif"/>
      <family val="0"/>
    </font>
    <font>
      <b/>
      <sz val="11"/>
      <name val="Arial"/>
      <family val="2"/>
    </font>
    <font>
      <b/>
      <sz val="10"/>
      <color indexed="22"/>
      <name val="MS Sans Serif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2"/>
      <name val="MS Sans Serif"/>
      <family val="0"/>
    </font>
    <font>
      <sz val="16"/>
      <name val="Arial"/>
      <family val="2"/>
    </font>
    <font>
      <sz val="9"/>
      <name val="Arial"/>
      <family val="2"/>
    </font>
    <font>
      <i/>
      <sz val="22"/>
      <name val="Arial"/>
      <family val="2"/>
    </font>
    <font>
      <b/>
      <i/>
      <sz val="22"/>
      <name val="Garamond"/>
      <family val="1"/>
    </font>
    <font>
      <i/>
      <sz val="22"/>
      <name val="Garamond"/>
      <family val="1"/>
    </font>
    <font>
      <sz val="14"/>
      <name val="Arial"/>
      <family val="0"/>
    </font>
    <font>
      <b/>
      <i/>
      <u val="single"/>
      <sz val="22"/>
      <name val="Garamond"/>
      <family val="1"/>
    </font>
    <font>
      <b/>
      <i/>
      <u val="single"/>
      <sz val="14"/>
      <name val="Garamond"/>
      <family val="1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b/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1" xfId="0" applyFont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4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0" fillId="0" borderId="31" xfId="0" applyBorder="1" applyAlignment="1">
      <alignment/>
    </xf>
    <xf numFmtId="44" fontId="12" fillId="0" borderId="0" xfId="20" applyFont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20" xfId="0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13" xfId="0" applyBorder="1" applyAlignment="1">
      <alignment vertical="center" wrapText="1"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Fill="1" applyBorder="1" applyAlignment="1">
      <alignment/>
    </xf>
    <xf numFmtId="0" fontId="0" fillId="0" borderId="9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7" xfId="0" applyBorder="1" applyAlignment="1">
      <alignment vertical="center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1" xfId="0" applyFont="1" applyBorder="1" applyAlignment="1">
      <alignment/>
    </xf>
    <xf numFmtId="0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26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8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6" xfId="0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4" fillId="0" borderId="16" xfId="0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14" fillId="0" borderId="1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3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9" xfId="0" applyFont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7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1" xfId="0" applyFont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43" xfId="0" applyFont="1" applyFill="1" applyBorder="1" applyAlignment="1">
      <alignment/>
    </xf>
    <xf numFmtId="0" fontId="30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8" fillId="0" borderId="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45" xfId="0" applyFont="1" applyBorder="1" applyAlignment="1">
      <alignment horizontal="center" vertical="center"/>
    </xf>
    <xf numFmtId="3" fontId="2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0" fontId="12" fillId="0" borderId="33" xfId="0" applyFont="1" applyFill="1" applyBorder="1" applyAlignment="1">
      <alignment/>
    </xf>
    <xf numFmtId="3" fontId="1" fillId="0" borderId="33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8" fillId="0" borderId="20" xfId="0" applyNumberFormat="1" applyFont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0" borderId="46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3" fillId="3" borderId="22" xfId="20" applyFont="1" applyFill="1" applyBorder="1" applyAlignment="1">
      <alignment horizontal="center" vertical="center" wrapText="1"/>
    </xf>
    <xf numFmtId="44" fontId="12" fillId="3" borderId="49" xfId="20" applyFont="1" applyFill="1" applyBorder="1" applyAlignment="1">
      <alignment horizontal="center" vertical="center" wrapText="1"/>
    </xf>
    <xf numFmtId="44" fontId="12" fillId="3" borderId="23" xfId="20" applyFont="1" applyFill="1" applyBorder="1" applyAlignment="1">
      <alignment horizontal="center" vertical="center" wrapText="1"/>
    </xf>
    <xf numFmtId="44" fontId="12" fillId="3" borderId="50" xfId="20" applyFont="1" applyFill="1" applyBorder="1" applyAlignment="1">
      <alignment horizontal="center" vertical="center" wrapText="1"/>
    </xf>
    <xf numFmtId="44" fontId="12" fillId="3" borderId="0" xfId="20" applyFont="1" applyFill="1" applyBorder="1" applyAlignment="1">
      <alignment horizontal="center" vertical="center" wrapText="1"/>
    </xf>
    <xf numFmtId="44" fontId="12" fillId="3" borderId="51" xfId="20" applyFont="1" applyFill="1" applyBorder="1" applyAlignment="1">
      <alignment horizontal="center" vertical="center" wrapText="1"/>
    </xf>
    <xf numFmtId="44" fontId="12" fillId="3" borderId="37" xfId="20" applyFont="1" applyFill="1" applyBorder="1" applyAlignment="1">
      <alignment horizontal="center" vertical="center" wrapText="1"/>
    </xf>
    <xf numFmtId="44" fontId="12" fillId="3" borderId="48" xfId="20" applyFont="1" applyFill="1" applyBorder="1" applyAlignment="1">
      <alignment horizontal="center" vertical="center" wrapText="1"/>
    </xf>
    <xf numFmtId="44" fontId="12" fillId="3" borderId="52" xfId="2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3" borderId="22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8" fillId="0" borderId="46" xfId="0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A1:W339"/>
  <sheetViews>
    <sheetView showGridLines="0" tabSelected="1" zoomScale="75" zoomScaleNormal="75" zoomScaleSheetLayoutView="75" workbookViewId="0" topLeftCell="A1">
      <selection activeCell="A331" sqref="A331:C331"/>
    </sheetView>
  </sheetViews>
  <sheetFormatPr defaultColWidth="9.140625" defaultRowHeight="12.75"/>
  <cols>
    <col min="1" max="1" width="16.140625" style="0" customWidth="1"/>
    <col min="5" max="8" width="7.8515625" style="0" customWidth="1"/>
    <col min="9" max="14" width="9.28125" style="0" bestFit="1" customWidth="1"/>
    <col min="15" max="15" width="11.28125" style="0" customWidth="1"/>
    <col min="16" max="16" width="14.00390625" style="0" customWidth="1"/>
    <col min="17" max="17" width="11.00390625" style="0" customWidth="1"/>
    <col min="18" max="18" width="11.00390625" style="0" bestFit="1" customWidth="1"/>
    <col min="19" max="19" width="5.28125" style="0" customWidth="1"/>
    <col min="20" max="23" width="9.140625" style="1" customWidth="1"/>
  </cols>
  <sheetData>
    <row r="1" spans="1:19" ht="25.5" customHeight="1">
      <c r="A1" s="388" t="s">
        <v>272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ht="27" customHeight="1" thickBo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23.25" customHeight="1">
      <c r="A3" s="370" t="s">
        <v>161</v>
      </c>
      <c r="B3" s="379"/>
      <c r="C3" s="379"/>
      <c r="D3" s="380"/>
      <c r="P3" s="1"/>
      <c r="Q3" s="1"/>
      <c r="R3" s="1"/>
      <c r="S3" s="1"/>
    </row>
    <row r="4" spans="1:19" ht="21.75" customHeight="1">
      <c r="A4" s="381"/>
      <c r="B4" s="382"/>
      <c r="C4" s="382"/>
      <c r="D4" s="383"/>
      <c r="O4" s="73" t="s">
        <v>149</v>
      </c>
      <c r="P4" s="73" t="s">
        <v>143</v>
      </c>
      <c r="Q4" s="1"/>
      <c r="R4" s="1"/>
      <c r="S4" s="1"/>
    </row>
    <row r="5" spans="1:19" ht="18.75" customHeight="1" thickBot="1">
      <c r="A5" s="384"/>
      <c r="B5" s="385"/>
      <c r="C5" s="385"/>
      <c r="D5" s="386"/>
      <c r="I5" s="393" t="s">
        <v>162</v>
      </c>
      <c r="J5" s="393"/>
      <c r="K5" s="393"/>
      <c r="L5" s="393"/>
      <c r="M5" s="393"/>
      <c r="N5" s="393"/>
      <c r="O5" s="77">
        <f>SUM(Q12+Q19)</f>
        <v>41</v>
      </c>
      <c r="P5" s="77">
        <f>SUM(R12+R19)</f>
        <v>800</v>
      </c>
      <c r="Q5" s="1"/>
      <c r="R5" s="1"/>
      <c r="S5" s="1"/>
    </row>
    <row r="6" spans="1:19" ht="13.5" customHeight="1" thickBot="1" thickTop="1">
      <c r="A6" s="42"/>
      <c r="B6" s="42"/>
      <c r="C6" s="42"/>
      <c r="D6" s="42"/>
      <c r="I6" s="83"/>
      <c r="J6" s="83"/>
      <c r="K6" s="83"/>
      <c r="L6" s="83"/>
      <c r="M6" s="83"/>
      <c r="N6" s="83"/>
      <c r="O6" s="82"/>
      <c r="Q6" s="1"/>
      <c r="R6" s="1"/>
      <c r="S6" s="1"/>
    </row>
    <row r="7" spans="5:19" ht="35.25" customHeight="1" thickBot="1">
      <c r="E7" s="84" t="s">
        <v>155</v>
      </c>
      <c r="F7" s="72" t="s">
        <v>153</v>
      </c>
      <c r="G7" s="72" t="s">
        <v>154</v>
      </c>
      <c r="H7" s="79" t="s">
        <v>158</v>
      </c>
      <c r="I7" s="1"/>
      <c r="Q7" s="80" t="s">
        <v>149</v>
      </c>
      <c r="R7" s="81" t="s">
        <v>143</v>
      </c>
      <c r="S7" s="1"/>
    </row>
    <row r="8" spans="1:19" ht="12.75">
      <c r="A8" s="2" t="s">
        <v>159</v>
      </c>
      <c r="B8" s="364" t="s">
        <v>1</v>
      </c>
      <c r="C8" s="364"/>
      <c r="E8" s="68">
        <v>57</v>
      </c>
      <c r="F8" s="68">
        <v>51</v>
      </c>
      <c r="G8" s="68">
        <v>37</v>
      </c>
      <c r="H8" s="78">
        <v>6</v>
      </c>
      <c r="O8" s="1"/>
      <c r="P8" s="1"/>
      <c r="Q8" s="30">
        <f>SUM(H8)</f>
        <v>6</v>
      </c>
      <c r="R8" s="30">
        <f>SUM(E8+F8+G8)</f>
        <v>145</v>
      </c>
      <c r="S8" s="1"/>
    </row>
    <row r="9" spans="1:18" ht="12.75">
      <c r="A9" s="2" t="s">
        <v>159</v>
      </c>
      <c r="B9" s="364" t="s">
        <v>2</v>
      </c>
      <c r="C9" s="364"/>
      <c r="E9" s="26">
        <v>15</v>
      </c>
      <c r="F9" s="26">
        <v>13</v>
      </c>
      <c r="G9" s="26">
        <v>15</v>
      </c>
      <c r="H9" s="26">
        <v>2</v>
      </c>
      <c r="Q9" s="30">
        <f>SUM(H9)</f>
        <v>2</v>
      </c>
      <c r="R9" s="30">
        <f>SUM(E9+F9+G9)</f>
        <v>43</v>
      </c>
    </row>
    <row r="10" spans="1:18" ht="12.75">
      <c r="A10" s="2" t="s">
        <v>159</v>
      </c>
      <c r="B10" s="364" t="s">
        <v>3</v>
      </c>
      <c r="C10" s="364"/>
      <c r="E10" s="26">
        <v>7</v>
      </c>
      <c r="F10" s="26">
        <v>9</v>
      </c>
      <c r="G10" s="26">
        <v>10</v>
      </c>
      <c r="H10" s="26">
        <v>1</v>
      </c>
      <c r="I10" s="2"/>
      <c r="Q10" s="30">
        <f>SUM(H10)</f>
        <v>1</v>
      </c>
      <c r="R10" s="30">
        <f>SUM(E10+F10+G10)</f>
        <v>26</v>
      </c>
    </row>
    <row r="11" spans="1:18" ht="12.75">
      <c r="A11" s="2" t="s">
        <v>159</v>
      </c>
      <c r="B11" s="364" t="s">
        <v>4</v>
      </c>
      <c r="C11" s="364"/>
      <c r="E11" s="27">
        <v>33</v>
      </c>
      <c r="F11" s="27">
        <v>30</v>
      </c>
      <c r="G11" s="27">
        <v>19</v>
      </c>
      <c r="H11" s="27">
        <v>4</v>
      </c>
      <c r="Q11" s="30">
        <f>SUM(H11)</f>
        <v>4</v>
      </c>
      <c r="R11" s="30">
        <f>SUM(E11+F11+G11)</f>
        <v>82</v>
      </c>
    </row>
    <row r="12" spans="5:18" ht="13.5" thickBot="1">
      <c r="E12" s="39">
        <f>SUM(E8:E11)</f>
        <v>112</v>
      </c>
      <c r="F12" s="39">
        <f>SUM(F8:F11)</f>
        <v>103</v>
      </c>
      <c r="G12" s="39">
        <f>SUM(G8:G11)</f>
        <v>81</v>
      </c>
      <c r="H12" s="39">
        <f>SUM(H8:H11)</f>
        <v>13</v>
      </c>
      <c r="N12" s="4"/>
      <c r="P12" s="70" t="s">
        <v>156</v>
      </c>
      <c r="Q12" s="28">
        <f>SUM(Q7:Q11)</f>
        <v>13</v>
      </c>
      <c r="R12" s="28">
        <f>SUM(R7:R11)</f>
        <v>296</v>
      </c>
    </row>
    <row r="13" spans="13:18" ht="14.25" thickBot="1" thickTop="1">
      <c r="M13" s="13"/>
      <c r="N13" s="13"/>
      <c r="Q13" s="3"/>
      <c r="R13" s="3"/>
    </row>
    <row r="14" spans="1:18" ht="13.5" thickBot="1">
      <c r="A14" s="2"/>
      <c r="E14" s="15" t="s">
        <v>142</v>
      </c>
      <c r="F14" s="17" t="s">
        <v>143</v>
      </c>
      <c r="G14" s="15" t="s">
        <v>144</v>
      </c>
      <c r="H14" s="17" t="s">
        <v>143</v>
      </c>
      <c r="I14" s="15" t="s">
        <v>145</v>
      </c>
      <c r="J14" s="17" t="s">
        <v>143</v>
      </c>
      <c r="K14" s="15" t="s">
        <v>146</v>
      </c>
      <c r="L14" s="17" t="s">
        <v>143</v>
      </c>
      <c r="M14" s="15" t="s">
        <v>147</v>
      </c>
      <c r="N14" s="17" t="s">
        <v>143</v>
      </c>
      <c r="O14" s="18" t="s">
        <v>148</v>
      </c>
      <c r="P14" s="16"/>
      <c r="Q14" s="1"/>
      <c r="R14" s="1"/>
    </row>
    <row r="15" spans="1:18" ht="12.75">
      <c r="A15" s="2" t="s">
        <v>160</v>
      </c>
      <c r="B15" s="364" t="s">
        <v>5</v>
      </c>
      <c r="C15" s="364"/>
      <c r="E15" s="21">
        <v>2</v>
      </c>
      <c r="F15" s="22">
        <v>37</v>
      </c>
      <c r="G15" s="19">
        <v>2</v>
      </c>
      <c r="H15" s="20">
        <v>47</v>
      </c>
      <c r="I15" s="19">
        <v>3</v>
      </c>
      <c r="J15" s="20">
        <v>53</v>
      </c>
      <c r="K15" s="19">
        <v>3</v>
      </c>
      <c r="L15" s="20">
        <v>66</v>
      </c>
      <c r="M15" s="19">
        <v>3</v>
      </c>
      <c r="N15" s="20">
        <v>55</v>
      </c>
      <c r="O15" s="25"/>
      <c r="Q15" s="19">
        <f aca="true" t="shared" si="0" ref="Q15:R18">SUM(E15,G15,I15,K15,M15)</f>
        <v>13</v>
      </c>
      <c r="R15" s="25">
        <f t="shared" si="0"/>
        <v>258</v>
      </c>
    </row>
    <row r="16" spans="1:18" ht="12.75">
      <c r="A16" s="2" t="s">
        <v>160</v>
      </c>
      <c r="B16" s="364" t="s">
        <v>6</v>
      </c>
      <c r="C16" s="364"/>
      <c r="E16" s="21">
        <v>1</v>
      </c>
      <c r="F16" s="22">
        <v>23</v>
      </c>
      <c r="G16" s="21">
        <v>1</v>
      </c>
      <c r="H16" s="22">
        <v>15</v>
      </c>
      <c r="I16" s="21">
        <v>1</v>
      </c>
      <c r="J16" s="22">
        <v>16</v>
      </c>
      <c r="K16" s="21">
        <v>1</v>
      </c>
      <c r="L16" s="22">
        <v>17</v>
      </c>
      <c r="M16" s="21">
        <v>1</v>
      </c>
      <c r="N16" s="22">
        <v>21</v>
      </c>
      <c r="O16" s="26"/>
      <c r="Q16" s="21">
        <f t="shared" si="0"/>
        <v>5</v>
      </c>
      <c r="R16" s="26">
        <f t="shared" si="0"/>
        <v>92</v>
      </c>
    </row>
    <row r="17" spans="1:18" ht="12.75">
      <c r="A17" s="2" t="s">
        <v>160</v>
      </c>
      <c r="B17" s="364" t="s">
        <v>7</v>
      </c>
      <c r="C17" s="364"/>
      <c r="E17" s="21">
        <v>1</v>
      </c>
      <c r="F17" s="22">
        <v>16</v>
      </c>
      <c r="G17" s="21">
        <v>1</v>
      </c>
      <c r="H17" s="22">
        <v>15</v>
      </c>
      <c r="I17" s="21">
        <v>1</v>
      </c>
      <c r="J17" s="22">
        <v>17</v>
      </c>
      <c r="K17" s="21">
        <v>1</v>
      </c>
      <c r="L17" s="22">
        <v>14</v>
      </c>
      <c r="M17" s="21">
        <v>1</v>
      </c>
      <c r="N17" s="22">
        <v>16</v>
      </c>
      <c r="O17" s="26"/>
      <c r="Q17" s="21">
        <f t="shared" si="0"/>
        <v>5</v>
      </c>
      <c r="R17" s="26">
        <f t="shared" si="0"/>
        <v>78</v>
      </c>
    </row>
    <row r="18" spans="1:18" ht="12.75">
      <c r="A18" s="2" t="s">
        <v>160</v>
      </c>
      <c r="B18" s="364" t="s">
        <v>8</v>
      </c>
      <c r="C18" s="364"/>
      <c r="E18" s="21">
        <v>1</v>
      </c>
      <c r="F18" s="22">
        <v>18</v>
      </c>
      <c r="G18" s="21">
        <v>1</v>
      </c>
      <c r="H18" s="22">
        <v>16</v>
      </c>
      <c r="I18" s="21">
        <v>1</v>
      </c>
      <c r="J18" s="22">
        <v>15</v>
      </c>
      <c r="K18" s="21">
        <v>1</v>
      </c>
      <c r="L18" s="22">
        <v>11</v>
      </c>
      <c r="M18" s="21">
        <v>1</v>
      </c>
      <c r="N18" s="22">
        <v>16</v>
      </c>
      <c r="O18" s="27"/>
      <c r="Q18" s="32">
        <f t="shared" si="0"/>
        <v>5</v>
      </c>
      <c r="R18" s="27">
        <f t="shared" si="0"/>
        <v>76</v>
      </c>
    </row>
    <row r="19" spans="5:18" ht="13.5" thickBot="1">
      <c r="E19" s="23">
        <f>SUM(E15:E18)</f>
        <v>5</v>
      </c>
      <c r="F19" s="24">
        <f aca="true" t="shared" si="1" ref="F19:N19">SUM(F15:F18)</f>
        <v>94</v>
      </c>
      <c r="G19" s="23">
        <f t="shared" si="1"/>
        <v>5</v>
      </c>
      <c r="H19" s="24">
        <f t="shared" si="1"/>
        <v>93</v>
      </c>
      <c r="I19" s="23">
        <f t="shared" si="1"/>
        <v>6</v>
      </c>
      <c r="J19" s="24">
        <f t="shared" si="1"/>
        <v>101</v>
      </c>
      <c r="K19" s="23">
        <f t="shared" si="1"/>
        <v>6</v>
      </c>
      <c r="L19" s="24">
        <f t="shared" si="1"/>
        <v>108</v>
      </c>
      <c r="M19" s="23">
        <f t="shared" si="1"/>
        <v>6</v>
      </c>
      <c r="N19" s="24">
        <f t="shared" si="1"/>
        <v>108</v>
      </c>
      <c r="O19" s="28"/>
      <c r="P19" s="5" t="s">
        <v>157</v>
      </c>
      <c r="Q19" s="240">
        <f>SUM(Q15:Q18)</f>
        <v>28</v>
      </c>
      <c r="R19" s="28">
        <f>SUM(R15:R18)</f>
        <v>504</v>
      </c>
    </row>
    <row r="20" ht="13.5" thickTop="1"/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4" ht="23.25" customHeight="1">
      <c r="A23" s="370" t="s">
        <v>296</v>
      </c>
      <c r="B23" s="379" t="s">
        <v>0</v>
      </c>
      <c r="C23" s="379" t="s">
        <v>9</v>
      </c>
      <c r="D23" s="380"/>
    </row>
    <row r="24" spans="1:16" ht="24" customHeight="1">
      <c r="A24" s="381" t="s">
        <v>10</v>
      </c>
      <c r="B24" s="382"/>
      <c r="C24" s="382"/>
      <c r="D24" s="383"/>
      <c r="O24" s="73" t="s">
        <v>149</v>
      </c>
      <c r="P24" s="73" t="s">
        <v>143</v>
      </c>
    </row>
    <row r="25" spans="1:16" ht="19.5" customHeight="1" thickBot="1">
      <c r="A25" s="384"/>
      <c r="B25" s="385"/>
      <c r="C25" s="385"/>
      <c r="D25" s="386"/>
      <c r="I25" s="387" t="s">
        <v>162</v>
      </c>
      <c r="J25" s="387"/>
      <c r="K25" s="387"/>
      <c r="L25" s="387"/>
      <c r="M25" s="387"/>
      <c r="N25" s="387"/>
      <c r="O25" s="74">
        <f>SUM(Q31+Q39)</f>
        <v>27</v>
      </c>
      <c r="P25" s="74">
        <f>SUM(R31+R39)</f>
        <v>535</v>
      </c>
    </row>
    <row r="26" spans="1:8" ht="9.75" customHeight="1" thickBot="1">
      <c r="A26" s="69"/>
      <c r="B26" s="69"/>
      <c r="C26" s="69"/>
      <c r="D26" s="69"/>
      <c r="H26" s="75"/>
    </row>
    <row r="27" spans="1:18" ht="34.5" thickBot="1">
      <c r="A27" s="8"/>
      <c r="B27" s="8"/>
      <c r="C27" s="8"/>
      <c r="D27" s="8"/>
      <c r="E27" s="72" t="s">
        <v>155</v>
      </c>
      <c r="F27" s="72" t="s">
        <v>153</v>
      </c>
      <c r="G27" s="72" t="s">
        <v>154</v>
      </c>
      <c r="H27" s="79" t="s">
        <v>158</v>
      </c>
      <c r="Q27" s="80" t="s">
        <v>149</v>
      </c>
      <c r="R27" s="80" t="s">
        <v>143</v>
      </c>
    </row>
    <row r="28" spans="1:18" ht="12.75">
      <c r="A28" s="2" t="s">
        <v>159</v>
      </c>
      <c r="B28" t="s">
        <v>11</v>
      </c>
      <c r="E28" s="68">
        <v>41</v>
      </c>
      <c r="F28" s="68">
        <v>33</v>
      </c>
      <c r="G28" s="68">
        <v>37</v>
      </c>
      <c r="H28" s="78">
        <v>4</v>
      </c>
      <c r="Q28" s="59">
        <f>SUM(H28)</f>
        <v>4</v>
      </c>
      <c r="R28" s="76">
        <f>SUM(E28:G28)</f>
        <v>111</v>
      </c>
    </row>
    <row r="29" spans="1:18" ht="12.75">
      <c r="A29" s="2" t="s">
        <v>159</v>
      </c>
      <c r="B29" t="s">
        <v>12</v>
      </c>
      <c r="E29" s="26">
        <v>7</v>
      </c>
      <c r="F29" s="26">
        <v>7</v>
      </c>
      <c r="G29" s="26">
        <v>4</v>
      </c>
      <c r="H29" s="26">
        <v>1</v>
      </c>
      <c r="Q29" s="62">
        <f>SUM(H29)</f>
        <v>1</v>
      </c>
      <c r="R29" s="30">
        <f>SUM(E29:G29)</f>
        <v>18</v>
      </c>
    </row>
    <row r="30" spans="1:18" ht="12.75">
      <c r="A30" s="2" t="s">
        <v>159</v>
      </c>
      <c r="B30" t="s">
        <v>13</v>
      </c>
      <c r="E30" s="26">
        <v>6</v>
      </c>
      <c r="F30" s="26">
        <v>8</v>
      </c>
      <c r="G30" s="26">
        <v>13</v>
      </c>
      <c r="H30" s="26">
        <v>1</v>
      </c>
      <c r="Q30" s="60">
        <f>SUM(H30)</f>
        <v>1</v>
      </c>
      <c r="R30" s="31">
        <f>SUM(E30:G30)</f>
        <v>27</v>
      </c>
    </row>
    <row r="31" spans="5:18" ht="13.5" thickBot="1">
      <c r="E31" s="39">
        <f>SUM(E28:E30)</f>
        <v>54</v>
      </c>
      <c r="F31" s="39">
        <f>SUM(F28:F30)</f>
        <v>48</v>
      </c>
      <c r="G31" s="39">
        <f>SUM(G28:G30)</f>
        <v>54</v>
      </c>
      <c r="H31" s="39">
        <f>SUM(H28:H30)</f>
        <v>6</v>
      </c>
      <c r="M31" s="4"/>
      <c r="P31" s="70" t="s">
        <v>156</v>
      </c>
      <c r="Q31" s="37">
        <f>SUM(Q28:Q30)</f>
        <v>6</v>
      </c>
      <c r="R31" s="37">
        <f>SUM(R28:R30)</f>
        <v>156</v>
      </c>
    </row>
    <row r="32" spans="13:18" ht="13.5" thickTop="1">
      <c r="M32" s="4"/>
      <c r="Q32" s="4"/>
      <c r="R32" s="4"/>
    </row>
    <row r="33" spans="5:18" ht="13.5" thickBot="1">
      <c r="E33" s="36"/>
      <c r="F33" s="36"/>
      <c r="G33" s="36"/>
      <c r="H33" s="36"/>
      <c r="M33" s="4"/>
      <c r="Q33" s="4"/>
      <c r="R33" s="4"/>
    </row>
    <row r="34" spans="5:18" ht="13.5" thickBot="1">
      <c r="E34" s="15" t="s">
        <v>142</v>
      </c>
      <c r="F34" s="17" t="s">
        <v>143</v>
      </c>
      <c r="G34" s="15" t="s">
        <v>144</v>
      </c>
      <c r="H34" s="17" t="s">
        <v>143</v>
      </c>
      <c r="I34" s="15" t="s">
        <v>145</v>
      </c>
      <c r="J34" s="17" t="s">
        <v>143</v>
      </c>
      <c r="K34" s="15" t="s">
        <v>146</v>
      </c>
      <c r="L34" s="17" t="s">
        <v>143</v>
      </c>
      <c r="M34" s="15" t="s">
        <v>147</v>
      </c>
      <c r="N34" s="17" t="s">
        <v>143</v>
      </c>
      <c r="O34" s="18" t="s">
        <v>148</v>
      </c>
      <c r="Q34" s="4"/>
      <c r="R34" s="4"/>
    </row>
    <row r="35" spans="1:18" ht="12.75">
      <c r="A35" s="2" t="s">
        <v>160</v>
      </c>
      <c r="B35" t="s">
        <v>12</v>
      </c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5"/>
      <c r="P35" s="16"/>
      <c r="Q35" s="19"/>
      <c r="R35" s="25"/>
    </row>
    <row r="36" spans="1:18" ht="12.75">
      <c r="A36" s="2" t="s">
        <v>160</v>
      </c>
      <c r="B36" t="s">
        <v>14</v>
      </c>
      <c r="E36" s="21">
        <v>2</v>
      </c>
      <c r="F36" s="22">
        <v>30</v>
      </c>
      <c r="G36" s="21">
        <v>2</v>
      </c>
      <c r="H36" s="22">
        <v>32</v>
      </c>
      <c r="I36" s="21">
        <v>2</v>
      </c>
      <c r="J36" s="22">
        <v>43</v>
      </c>
      <c r="K36" s="21">
        <v>2</v>
      </c>
      <c r="L36" s="22">
        <v>36</v>
      </c>
      <c r="M36" s="21">
        <v>2</v>
      </c>
      <c r="N36" s="22">
        <v>36</v>
      </c>
      <c r="O36" s="26"/>
      <c r="Q36" s="21">
        <f aca="true" t="shared" si="2" ref="Q36:R38">SUM(E36,G36,I36,K36,M36)</f>
        <v>10</v>
      </c>
      <c r="R36" s="26">
        <f t="shared" si="2"/>
        <v>177</v>
      </c>
    </row>
    <row r="37" spans="1:18" ht="12.75">
      <c r="A37" s="2" t="s">
        <v>160</v>
      </c>
      <c r="B37" t="s">
        <v>15</v>
      </c>
      <c r="E37" s="21">
        <v>1</v>
      </c>
      <c r="F37" s="22">
        <v>25</v>
      </c>
      <c r="G37" s="21">
        <v>1</v>
      </c>
      <c r="H37" s="22">
        <v>22</v>
      </c>
      <c r="I37" s="21">
        <v>1</v>
      </c>
      <c r="J37" s="22">
        <v>28</v>
      </c>
      <c r="K37" s="21">
        <v>1</v>
      </c>
      <c r="L37" s="22">
        <v>29</v>
      </c>
      <c r="M37" s="21">
        <v>2</v>
      </c>
      <c r="N37" s="22">
        <v>40</v>
      </c>
      <c r="O37" s="26"/>
      <c r="Q37" s="21">
        <f t="shared" si="2"/>
        <v>6</v>
      </c>
      <c r="R37" s="26">
        <f t="shared" si="2"/>
        <v>144</v>
      </c>
    </row>
    <row r="38" spans="1:18" ht="12.75">
      <c r="A38" s="2" t="s">
        <v>160</v>
      </c>
      <c r="B38" t="s">
        <v>13</v>
      </c>
      <c r="E38" s="32"/>
      <c r="F38" s="33">
        <v>9</v>
      </c>
      <c r="G38" s="32">
        <v>1</v>
      </c>
      <c r="H38" s="33">
        <v>16</v>
      </c>
      <c r="I38" s="32">
        <v>1</v>
      </c>
      <c r="J38" s="33">
        <v>6</v>
      </c>
      <c r="K38" s="32">
        <v>1</v>
      </c>
      <c r="L38" s="33">
        <v>14</v>
      </c>
      <c r="M38" s="32">
        <v>1</v>
      </c>
      <c r="N38" s="33">
        <v>13</v>
      </c>
      <c r="O38" s="27">
        <v>1</v>
      </c>
      <c r="Q38" s="32">
        <f>SUM(E38,G38,I38,K38,M38+O38)</f>
        <v>5</v>
      </c>
      <c r="R38" s="27">
        <f t="shared" si="2"/>
        <v>58</v>
      </c>
    </row>
    <row r="39" spans="3:18" ht="13.5" thickBot="1">
      <c r="C39" s="4"/>
      <c r="E39" s="34">
        <f>SUM(E36:E38)</f>
        <v>3</v>
      </c>
      <c r="F39" s="35">
        <f aca="true" t="shared" si="3" ref="F39:N39">SUM(F36:F38)</f>
        <v>64</v>
      </c>
      <c r="G39" s="34">
        <f t="shared" si="3"/>
        <v>4</v>
      </c>
      <c r="H39" s="35">
        <f t="shared" si="3"/>
        <v>70</v>
      </c>
      <c r="I39" s="34">
        <f t="shared" si="3"/>
        <v>4</v>
      </c>
      <c r="J39" s="35">
        <f t="shared" si="3"/>
        <v>77</v>
      </c>
      <c r="K39" s="34">
        <f t="shared" si="3"/>
        <v>4</v>
      </c>
      <c r="L39" s="35">
        <f t="shared" si="3"/>
        <v>79</v>
      </c>
      <c r="M39" s="34">
        <f t="shared" si="3"/>
        <v>5</v>
      </c>
      <c r="N39" s="35">
        <f t="shared" si="3"/>
        <v>89</v>
      </c>
      <c r="O39" s="28"/>
      <c r="P39" s="5" t="s">
        <v>157</v>
      </c>
      <c r="Q39" s="23">
        <f>SUM(Q36:Q38)</f>
        <v>21</v>
      </c>
      <c r="R39" s="39">
        <f>SUM(R36:R38)</f>
        <v>379</v>
      </c>
    </row>
    <row r="40" ht="13.5" thickTop="1"/>
    <row r="41" spans="1:1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5" ht="24.75" customHeight="1">
      <c r="A43" s="370" t="s">
        <v>163</v>
      </c>
      <c r="B43" s="371"/>
      <c r="C43" s="371"/>
      <c r="D43" s="372"/>
      <c r="N43" s="73"/>
      <c r="O43" s="73"/>
    </row>
    <row r="44" spans="1:16" ht="16.5" customHeight="1">
      <c r="A44" s="373" t="s">
        <v>16</v>
      </c>
      <c r="B44" s="374" t="s">
        <v>0</v>
      </c>
      <c r="C44" s="374" t="s">
        <v>17</v>
      </c>
      <c r="D44" s="375"/>
      <c r="O44" s="73" t="s">
        <v>149</v>
      </c>
      <c r="P44" s="73" t="s">
        <v>143</v>
      </c>
    </row>
    <row r="45" spans="1:16" ht="20.25" customHeight="1" thickBot="1">
      <c r="A45" s="376" t="s">
        <v>18</v>
      </c>
      <c r="B45" s="377"/>
      <c r="C45" s="377"/>
      <c r="D45" s="378"/>
      <c r="H45" s="85"/>
      <c r="I45" s="387" t="s">
        <v>162</v>
      </c>
      <c r="J45" s="387"/>
      <c r="K45" s="387"/>
      <c r="L45" s="387"/>
      <c r="M45" s="387"/>
      <c r="N45" s="387"/>
      <c r="O45" s="74">
        <f>SUM(Q50+Q57)</f>
        <v>31</v>
      </c>
      <c r="P45" s="74">
        <f>SUM(R50+R57)</f>
        <v>731</v>
      </c>
    </row>
    <row r="46" spans="1:4" ht="11.25" customHeight="1" thickBot="1">
      <c r="A46" s="42"/>
      <c r="B46" s="42"/>
      <c r="C46" s="42"/>
      <c r="D46" s="42"/>
    </row>
    <row r="47" spans="5:18" ht="34.5" thickBot="1">
      <c r="E47" s="72" t="s">
        <v>155</v>
      </c>
      <c r="F47" s="72" t="s">
        <v>153</v>
      </c>
      <c r="G47" s="72" t="s">
        <v>154</v>
      </c>
      <c r="H47" s="79" t="s">
        <v>158</v>
      </c>
      <c r="Q47" s="80" t="s">
        <v>149</v>
      </c>
      <c r="R47" s="80" t="s">
        <v>143</v>
      </c>
    </row>
    <row r="48" spans="1:18" ht="12.75">
      <c r="A48" s="2" t="s">
        <v>159</v>
      </c>
      <c r="B48" t="s">
        <v>19</v>
      </c>
      <c r="E48" s="68">
        <v>61</v>
      </c>
      <c r="F48" s="68">
        <v>63</v>
      </c>
      <c r="G48" s="68">
        <v>65</v>
      </c>
      <c r="H48" s="78">
        <v>7</v>
      </c>
      <c r="Q48" s="59">
        <f>SUM(H48)</f>
        <v>7</v>
      </c>
      <c r="R48" s="241">
        <f>SUM(E48:G48)</f>
        <v>189</v>
      </c>
    </row>
    <row r="49" spans="1:18" ht="12.75">
      <c r="A49" s="2" t="s">
        <v>159</v>
      </c>
      <c r="B49" t="s">
        <v>20</v>
      </c>
      <c r="E49" s="26"/>
      <c r="F49" s="26"/>
      <c r="G49" s="26"/>
      <c r="H49" s="26"/>
      <c r="Q49" s="60">
        <f>SUM(H49)</f>
        <v>0</v>
      </c>
      <c r="R49" s="31">
        <f>SUM(E49:G49)</f>
        <v>0</v>
      </c>
    </row>
    <row r="50" spans="5:18" ht="13.5" thickBot="1">
      <c r="E50" s="39">
        <f>SUM(E48:E49)</f>
        <v>61</v>
      </c>
      <c r="F50" s="39">
        <f>SUM(F48:F49)</f>
        <v>63</v>
      </c>
      <c r="G50" s="39">
        <f>SUM(G48:G49)</f>
        <v>65</v>
      </c>
      <c r="H50" s="39">
        <f>SUM(H48:H49)</f>
        <v>7</v>
      </c>
      <c r="M50" s="4"/>
      <c r="P50" s="70" t="s">
        <v>156</v>
      </c>
      <c r="Q50" s="34">
        <f>SUM(Q48:Q49)</f>
        <v>7</v>
      </c>
      <c r="R50" s="55">
        <f>SUM(R48:R49)</f>
        <v>189</v>
      </c>
    </row>
    <row r="51" spans="13:18" ht="14.25" thickBot="1" thickTop="1">
      <c r="M51" s="4"/>
      <c r="Q51" s="36"/>
      <c r="R51" s="36"/>
    </row>
    <row r="52" spans="5:18" ht="13.5" thickBot="1">
      <c r="E52" s="15" t="s">
        <v>142</v>
      </c>
      <c r="F52" s="17" t="s">
        <v>143</v>
      </c>
      <c r="G52" s="15" t="s">
        <v>144</v>
      </c>
      <c r="H52" s="17" t="s">
        <v>143</v>
      </c>
      <c r="I52" s="15" t="s">
        <v>145</v>
      </c>
      <c r="J52" s="17" t="s">
        <v>143</v>
      </c>
      <c r="K52" s="15" t="s">
        <v>146</v>
      </c>
      <c r="L52" s="17" t="s">
        <v>143</v>
      </c>
      <c r="M52" s="15" t="s">
        <v>147</v>
      </c>
      <c r="N52" s="17" t="s">
        <v>143</v>
      </c>
      <c r="O52" s="18" t="s">
        <v>148</v>
      </c>
      <c r="Q52" s="4"/>
      <c r="R52" s="4"/>
    </row>
    <row r="53" spans="1:18" ht="12.75">
      <c r="A53" s="2" t="s">
        <v>160</v>
      </c>
      <c r="B53" t="s">
        <v>21</v>
      </c>
      <c r="E53" s="21">
        <v>1</v>
      </c>
      <c r="F53" s="22">
        <v>25</v>
      </c>
      <c r="G53" s="21">
        <v>1</v>
      </c>
      <c r="H53" s="22">
        <v>23</v>
      </c>
      <c r="I53" s="21">
        <v>1</v>
      </c>
      <c r="J53" s="22">
        <v>18</v>
      </c>
      <c r="K53" s="21">
        <v>3</v>
      </c>
      <c r="L53" s="22">
        <v>71</v>
      </c>
      <c r="M53" s="21">
        <v>2</v>
      </c>
      <c r="N53" s="22">
        <v>42</v>
      </c>
      <c r="O53" s="25"/>
      <c r="Q53" s="19">
        <f aca="true" t="shared" si="4" ref="Q53:R56">SUM(E53,G53,I53,K53,M53)</f>
        <v>8</v>
      </c>
      <c r="R53" s="25">
        <f t="shared" si="4"/>
        <v>179</v>
      </c>
    </row>
    <row r="54" spans="1:18" ht="12.75">
      <c r="A54" s="2" t="s">
        <v>160</v>
      </c>
      <c r="B54" t="s">
        <v>22</v>
      </c>
      <c r="E54" s="21">
        <v>1</v>
      </c>
      <c r="F54" s="22">
        <v>22</v>
      </c>
      <c r="G54" s="21">
        <v>1</v>
      </c>
      <c r="H54" s="22">
        <v>25</v>
      </c>
      <c r="I54" s="21">
        <v>1</v>
      </c>
      <c r="J54" s="22">
        <v>24</v>
      </c>
      <c r="K54" s="21">
        <v>1</v>
      </c>
      <c r="L54" s="22">
        <v>24</v>
      </c>
      <c r="M54" s="21">
        <v>1</v>
      </c>
      <c r="N54" s="22">
        <v>17</v>
      </c>
      <c r="O54" s="26"/>
      <c r="Q54" s="21">
        <f t="shared" si="4"/>
        <v>5</v>
      </c>
      <c r="R54" s="26">
        <f t="shared" si="4"/>
        <v>112</v>
      </c>
    </row>
    <row r="55" spans="1:18" ht="12.75">
      <c r="A55" s="2" t="s">
        <v>160</v>
      </c>
      <c r="B55" t="s">
        <v>23</v>
      </c>
      <c r="E55" s="21">
        <v>1</v>
      </c>
      <c r="F55" s="22">
        <v>19</v>
      </c>
      <c r="G55" s="21">
        <v>1</v>
      </c>
      <c r="H55" s="22">
        <v>23</v>
      </c>
      <c r="I55" s="21">
        <v>2</v>
      </c>
      <c r="J55" s="22">
        <v>45</v>
      </c>
      <c r="K55" s="21"/>
      <c r="L55" s="22"/>
      <c r="M55" s="21">
        <v>2</v>
      </c>
      <c r="N55" s="22">
        <v>44</v>
      </c>
      <c r="O55" s="26"/>
      <c r="Q55" s="21">
        <f t="shared" si="4"/>
        <v>6</v>
      </c>
      <c r="R55" s="26">
        <f t="shared" si="4"/>
        <v>131</v>
      </c>
    </row>
    <row r="56" spans="1:18" ht="12.75">
      <c r="A56" s="2" t="s">
        <v>160</v>
      </c>
      <c r="B56" t="s">
        <v>24</v>
      </c>
      <c r="E56" s="32">
        <v>1</v>
      </c>
      <c r="F56" s="33">
        <v>24</v>
      </c>
      <c r="G56" s="32">
        <v>1</v>
      </c>
      <c r="H56" s="33">
        <v>23</v>
      </c>
      <c r="I56" s="32">
        <v>1</v>
      </c>
      <c r="J56" s="33">
        <v>22</v>
      </c>
      <c r="K56" s="32">
        <v>1</v>
      </c>
      <c r="L56" s="33">
        <v>24</v>
      </c>
      <c r="M56" s="32">
        <v>1</v>
      </c>
      <c r="N56" s="33">
        <v>27</v>
      </c>
      <c r="O56" s="27"/>
      <c r="Q56" s="32">
        <f t="shared" si="4"/>
        <v>5</v>
      </c>
      <c r="R56" s="27">
        <f t="shared" si="4"/>
        <v>120</v>
      </c>
    </row>
    <row r="57" spans="3:18" ht="13.5" thickBot="1">
      <c r="C57" s="2"/>
      <c r="E57" s="34">
        <f>SUM(E53:E56)</f>
        <v>4</v>
      </c>
      <c r="F57" s="35">
        <f aca="true" t="shared" si="5" ref="F57:O57">SUM(F53:F56)</f>
        <v>90</v>
      </c>
      <c r="G57" s="34">
        <f t="shared" si="5"/>
        <v>4</v>
      </c>
      <c r="H57" s="35">
        <f t="shared" si="5"/>
        <v>94</v>
      </c>
      <c r="I57" s="34">
        <f t="shared" si="5"/>
        <v>5</v>
      </c>
      <c r="J57" s="35">
        <f t="shared" si="5"/>
        <v>109</v>
      </c>
      <c r="K57" s="34">
        <f t="shared" si="5"/>
        <v>5</v>
      </c>
      <c r="L57" s="35">
        <f t="shared" si="5"/>
        <v>119</v>
      </c>
      <c r="M57" s="34">
        <f t="shared" si="5"/>
        <v>6</v>
      </c>
      <c r="N57" s="35">
        <f t="shared" si="5"/>
        <v>130</v>
      </c>
      <c r="O57" s="35">
        <f t="shared" si="5"/>
        <v>0</v>
      </c>
      <c r="P57" s="5" t="s">
        <v>157</v>
      </c>
      <c r="Q57" s="23">
        <f>SUM(Q53:Q56)</f>
        <v>24</v>
      </c>
      <c r="R57" s="39">
        <f>SUM(R53:R56)</f>
        <v>542</v>
      </c>
    </row>
    <row r="58" ht="13.5" thickTop="1"/>
    <row r="59" spans="2:18" ht="15.75">
      <c r="B59" s="394"/>
      <c r="C59" s="395"/>
      <c r="K59" s="14"/>
      <c r="O59" s="14"/>
      <c r="Q59" s="14"/>
      <c r="R59" s="14"/>
    </row>
    <row r="61" spans="1:1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3.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4" ht="22.5" customHeight="1">
      <c r="A63" s="370" t="s">
        <v>323</v>
      </c>
      <c r="B63" s="371"/>
      <c r="C63" s="371"/>
      <c r="D63" s="372"/>
    </row>
    <row r="64" spans="1:16" ht="22.5" customHeight="1">
      <c r="A64" s="373"/>
      <c r="B64" s="374"/>
      <c r="C64" s="374"/>
      <c r="D64" s="375"/>
      <c r="O64" s="73" t="s">
        <v>149</v>
      </c>
      <c r="P64" s="73" t="s">
        <v>143</v>
      </c>
    </row>
    <row r="65" spans="1:16" ht="22.5" customHeight="1" thickBot="1">
      <c r="A65" s="376"/>
      <c r="B65" s="377"/>
      <c r="C65" s="377"/>
      <c r="D65" s="378"/>
      <c r="I65" s="387" t="s">
        <v>162</v>
      </c>
      <c r="J65" s="387"/>
      <c r="K65" s="387"/>
      <c r="L65" s="387"/>
      <c r="M65" s="387"/>
      <c r="N65" s="387"/>
      <c r="O65" s="74">
        <f>SUM(Q71+Q77)</f>
        <v>40</v>
      </c>
      <c r="P65" s="74">
        <f>SUM(R71+R77)</f>
        <v>871</v>
      </c>
    </row>
    <row r="66" spans="1:4" ht="10.5" customHeight="1" thickBot="1">
      <c r="A66" s="42"/>
      <c r="B66" s="42"/>
      <c r="C66" s="42"/>
      <c r="D66" s="42"/>
    </row>
    <row r="67" spans="1:18" ht="33.75">
      <c r="A67" s="8"/>
      <c r="B67" s="8"/>
      <c r="C67" s="8"/>
      <c r="D67" s="8"/>
      <c r="E67" s="72" t="s">
        <v>155</v>
      </c>
      <c r="F67" s="72" t="s">
        <v>153</v>
      </c>
      <c r="G67" s="72" t="s">
        <v>154</v>
      </c>
      <c r="H67" s="86" t="s">
        <v>158</v>
      </c>
      <c r="M67" s="1"/>
      <c r="Q67" s="57" t="s">
        <v>149</v>
      </c>
      <c r="R67" s="58" t="s">
        <v>143</v>
      </c>
    </row>
    <row r="68" spans="1:18" ht="12.75">
      <c r="A68" s="2" t="s">
        <v>159</v>
      </c>
      <c r="B68" t="s">
        <v>25</v>
      </c>
      <c r="E68" s="68">
        <v>60</v>
      </c>
      <c r="F68" s="68">
        <v>74</v>
      </c>
      <c r="G68" s="68">
        <v>66</v>
      </c>
      <c r="H68" s="68">
        <v>8</v>
      </c>
      <c r="Q68" s="19">
        <f>SUM(H68)</f>
        <v>8</v>
      </c>
      <c r="R68" s="25">
        <f>SUM(E68:G68)</f>
        <v>200</v>
      </c>
    </row>
    <row r="69" spans="1:18" ht="12.75">
      <c r="A69" s="2" t="s">
        <v>159</v>
      </c>
      <c r="B69" t="s">
        <v>26</v>
      </c>
      <c r="E69" s="26">
        <v>19</v>
      </c>
      <c r="F69" s="26">
        <v>14</v>
      </c>
      <c r="G69" s="26">
        <v>14</v>
      </c>
      <c r="H69" s="26">
        <v>2</v>
      </c>
      <c r="Q69" s="21">
        <f>SUM(H69)</f>
        <v>2</v>
      </c>
      <c r="R69" s="26">
        <f>SUM(E69:G69)</f>
        <v>47</v>
      </c>
    </row>
    <row r="70" spans="1:18" ht="12.75">
      <c r="A70" s="2" t="s">
        <v>159</v>
      </c>
      <c r="B70" t="s">
        <v>27</v>
      </c>
      <c r="E70" s="88">
        <v>15</v>
      </c>
      <c r="F70" s="88">
        <v>14</v>
      </c>
      <c r="G70" s="88">
        <v>16</v>
      </c>
      <c r="H70" s="88">
        <v>2</v>
      </c>
      <c r="Q70" s="32">
        <f>SUM(H70)</f>
        <v>2</v>
      </c>
      <c r="R70" s="27">
        <f>SUM(E70:G70)</f>
        <v>45</v>
      </c>
    </row>
    <row r="71" spans="5:18" ht="13.5" thickBot="1">
      <c r="E71" s="39">
        <f>SUM(E68:E70)</f>
        <v>94</v>
      </c>
      <c r="F71" s="39">
        <f>SUM(F68:F70)</f>
        <v>102</v>
      </c>
      <c r="G71" s="39">
        <f>SUM(G68:G70)</f>
        <v>96</v>
      </c>
      <c r="H71" s="39">
        <f>SUM(H68:H70)</f>
        <v>12</v>
      </c>
      <c r="M71" s="2"/>
      <c r="P71" s="70" t="s">
        <v>156</v>
      </c>
      <c r="Q71" s="34">
        <f>SUM(Q68:Q70)</f>
        <v>12</v>
      </c>
      <c r="R71" s="35">
        <f>SUM(R68:R70)</f>
        <v>292</v>
      </c>
    </row>
    <row r="72" spans="13:18" ht="14.25" thickBot="1" thickTop="1">
      <c r="M72" s="2"/>
      <c r="Q72" s="36"/>
      <c r="R72" s="36"/>
    </row>
    <row r="73" spans="5:18" ht="13.5" thickBot="1">
      <c r="E73" s="15" t="s">
        <v>142</v>
      </c>
      <c r="F73" s="17" t="s">
        <v>143</v>
      </c>
      <c r="G73" s="15" t="s">
        <v>144</v>
      </c>
      <c r="H73" s="17" t="s">
        <v>143</v>
      </c>
      <c r="I73" s="15" t="s">
        <v>145</v>
      </c>
      <c r="J73" s="17" t="s">
        <v>143</v>
      </c>
      <c r="K73" s="15" t="s">
        <v>146</v>
      </c>
      <c r="L73" s="17" t="s">
        <v>143</v>
      </c>
      <c r="M73" s="15" t="s">
        <v>147</v>
      </c>
      <c r="N73" s="17" t="s">
        <v>143</v>
      </c>
      <c r="O73" s="18" t="s">
        <v>148</v>
      </c>
      <c r="Q73" s="41"/>
      <c r="R73" s="41"/>
    </row>
    <row r="74" spans="1:18" ht="12.75">
      <c r="A74" s="2" t="s">
        <v>160</v>
      </c>
      <c r="B74" t="s">
        <v>25</v>
      </c>
      <c r="E74" s="21">
        <v>3</v>
      </c>
      <c r="F74" s="22">
        <v>75</v>
      </c>
      <c r="G74" s="21">
        <v>4</v>
      </c>
      <c r="H74" s="22">
        <v>78</v>
      </c>
      <c r="I74" s="21">
        <v>4</v>
      </c>
      <c r="J74" s="22">
        <v>101</v>
      </c>
      <c r="K74" s="21">
        <v>4</v>
      </c>
      <c r="L74" s="22">
        <v>85</v>
      </c>
      <c r="M74" s="21">
        <v>4</v>
      </c>
      <c r="N74" s="22">
        <v>101</v>
      </c>
      <c r="O74" s="25"/>
      <c r="Q74" s="21">
        <f>SUM(E74+G74+I74+K74+M74+O74)</f>
        <v>19</v>
      </c>
      <c r="R74" s="25">
        <f>SUM(F74+H74+J74+L74+N74)</f>
        <v>440</v>
      </c>
    </row>
    <row r="75" spans="1:18" ht="12.75">
      <c r="A75" s="2" t="s">
        <v>160</v>
      </c>
      <c r="B75" t="s">
        <v>26</v>
      </c>
      <c r="E75" s="21">
        <v>1</v>
      </c>
      <c r="F75" s="22">
        <v>20</v>
      </c>
      <c r="G75" s="21">
        <v>1</v>
      </c>
      <c r="H75" s="22">
        <v>16</v>
      </c>
      <c r="I75" s="21">
        <v>1</v>
      </c>
      <c r="J75" s="22">
        <v>15</v>
      </c>
      <c r="K75" s="21">
        <v>1</v>
      </c>
      <c r="L75" s="22">
        <v>14</v>
      </c>
      <c r="M75" s="21">
        <v>1</v>
      </c>
      <c r="N75" s="22">
        <v>19</v>
      </c>
      <c r="O75" s="26"/>
      <c r="Q75" s="21">
        <f>SUM(E75+G75+I75+K75+M75+O75)</f>
        <v>5</v>
      </c>
      <c r="R75" s="26">
        <f>SUM(F75+H75+J75+L75+N75)</f>
        <v>84</v>
      </c>
    </row>
    <row r="76" spans="1:18" ht="12.75">
      <c r="A76" s="2" t="s">
        <v>160</v>
      </c>
      <c r="B76" t="s">
        <v>27</v>
      </c>
      <c r="E76" s="32"/>
      <c r="F76" s="33"/>
      <c r="G76" s="32">
        <v>1</v>
      </c>
      <c r="H76" s="33">
        <v>12</v>
      </c>
      <c r="I76" s="32">
        <v>1</v>
      </c>
      <c r="J76" s="33">
        <v>10</v>
      </c>
      <c r="K76" s="32">
        <v>1</v>
      </c>
      <c r="L76" s="33">
        <v>18</v>
      </c>
      <c r="M76" s="32">
        <v>1</v>
      </c>
      <c r="N76" s="33">
        <v>15</v>
      </c>
      <c r="O76" s="27"/>
      <c r="Q76" s="32">
        <f>SUM(E76+G76+I76+K76+M76+O76)</f>
        <v>4</v>
      </c>
      <c r="R76" s="26">
        <f>SUM(F76+H76+J76+L76+N76)</f>
        <v>55</v>
      </c>
    </row>
    <row r="77" spans="3:18" ht="13.5" thickBot="1">
      <c r="C77" s="2"/>
      <c r="E77" s="34">
        <f>SUM(E74:E76)</f>
        <v>4</v>
      </c>
      <c r="F77" s="38">
        <f aca="true" t="shared" si="6" ref="F77:O77">SUM(F74:F76)</f>
        <v>95</v>
      </c>
      <c r="G77" s="34">
        <f t="shared" si="6"/>
        <v>6</v>
      </c>
      <c r="H77" s="38">
        <f t="shared" si="6"/>
        <v>106</v>
      </c>
      <c r="I77" s="34">
        <f t="shared" si="6"/>
        <v>6</v>
      </c>
      <c r="J77" s="38">
        <f t="shared" si="6"/>
        <v>126</v>
      </c>
      <c r="K77" s="34">
        <f t="shared" si="6"/>
        <v>6</v>
      </c>
      <c r="L77" s="38">
        <f t="shared" si="6"/>
        <v>117</v>
      </c>
      <c r="M77" s="34">
        <f t="shared" si="6"/>
        <v>6</v>
      </c>
      <c r="N77" s="38">
        <f t="shared" si="6"/>
        <v>135</v>
      </c>
      <c r="O77" s="39">
        <f t="shared" si="6"/>
        <v>0</v>
      </c>
      <c r="P77" s="5" t="s">
        <v>157</v>
      </c>
      <c r="Q77" s="34">
        <f>SUM(Q74:Q76)</f>
        <v>28</v>
      </c>
      <c r="R77" s="39">
        <f>SUM(R74:R76)</f>
        <v>579</v>
      </c>
    </row>
    <row r="78" ht="13.5" thickTop="1"/>
    <row r="79" spans="11:18" ht="15.75">
      <c r="K79" s="14"/>
      <c r="L79" s="14"/>
      <c r="Q79" s="14"/>
      <c r="R79" s="14"/>
    </row>
    <row r="80" spans="2:3" ht="12.75">
      <c r="B80" s="5"/>
      <c r="C80" s="7"/>
    </row>
    <row r="81" spans="1:19" ht="12.75">
      <c r="A81" s="6"/>
      <c r="B81" s="9"/>
      <c r="C81" s="1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3.5" thickBot="1">
      <c r="A82" s="1"/>
      <c r="B82" s="92"/>
      <c r="C82" s="9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4" ht="18.75" customHeight="1">
      <c r="A83" s="370" t="s">
        <v>297</v>
      </c>
      <c r="B83" s="371" t="s">
        <v>28</v>
      </c>
      <c r="C83" s="371" t="s">
        <v>29</v>
      </c>
      <c r="D83" s="372"/>
    </row>
    <row r="84" spans="1:16" ht="22.5" customHeight="1">
      <c r="A84" s="373" t="s">
        <v>30</v>
      </c>
      <c r="B84" s="374"/>
      <c r="C84" s="374"/>
      <c r="D84" s="375"/>
      <c r="O84" s="73" t="s">
        <v>149</v>
      </c>
      <c r="P84" s="73" t="s">
        <v>143</v>
      </c>
    </row>
    <row r="85" spans="1:16" ht="23.25" customHeight="1" thickBot="1">
      <c r="A85" s="376"/>
      <c r="B85" s="377"/>
      <c r="C85" s="377"/>
      <c r="D85" s="378"/>
      <c r="I85" s="387" t="s">
        <v>162</v>
      </c>
      <c r="J85" s="387"/>
      <c r="K85" s="387"/>
      <c r="L85" s="387"/>
      <c r="M85" s="387"/>
      <c r="N85" s="387"/>
      <c r="O85" s="74">
        <f>SUM(Q94+Q103)</f>
        <v>57</v>
      </c>
      <c r="P85" s="354">
        <f>SUM(R94+R103)</f>
        <v>1162</v>
      </c>
    </row>
    <row r="86" spans="1:4" ht="11.25" customHeight="1" thickBot="1">
      <c r="A86" s="42"/>
      <c r="B86" s="42"/>
      <c r="C86" s="42"/>
      <c r="D86" s="42"/>
    </row>
    <row r="87" spans="1:18" ht="33.75">
      <c r="A87" s="42"/>
      <c r="B87" s="42"/>
      <c r="C87" s="42"/>
      <c r="D87" s="42"/>
      <c r="E87" s="72" t="s">
        <v>155</v>
      </c>
      <c r="F87" s="72" t="s">
        <v>153</v>
      </c>
      <c r="G87" s="72" t="s">
        <v>154</v>
      </c>
      <c r="H87" s="86" t="s">
        <v>158</v>
      </c>
      <c r="Q87" s="57" t="s">
        <v>149</v>
      </c>
      <c r="R87" s="58" t="s">
        <v>143</v>
      </c>
    </row>
    <row r="88" spans="1:18" ht="12.75">
      <c r="A88" s="2" t="s">
        <v>159</v>
      </c>
      <c r="B88" t="s">
        <v>31</v>
      </c>
      <c r="E88" s="68">
        <v>44</v>
      </c>
      <c r="F88" s="87">
        <v>28</v>
      </c>
      <c r="G88" s="68">
        <v>30</v>
      </c>
      <c r="H88" s="68">
        <v>5</v>
      </c>
      <c r="Q88" s="25">
        <f aca="true" t="shared" si="7" ref="Q88:Q93">SUM(H88)</f>
        <v>5</v>
      </c>
      <c r="R88" s="20">
        <f aca="true" t="shared" si="8" ref="R88:R93">SUM(E88:G88)</f>
        <v>102</v>
      </c>
    </row>
    <row r="89" spans="1:18" ht="12.75">
      <c r="A89" s="2" t="s">
        <v>159</v>
      </c>
      <c r="B89" t="s">
        <v>32</v>
      </c>
      <c r="E89" s="78">
        <v>12</v>
      </c>
      <c r="F89" s="22">
        <v>18</v>
      </c>
      <c r="G89" s="26">
        <v>18</v>
      </c>
      <c r="H89" s="26">
        <v>2</v>
      </c>
      <c r="Q89" s="26">
        <f t="shared" si="7"/>
        <v>2</v>
      </c>
      <c r="R89" s="22">
        <f t="shared" si="8"/>
        <v>48</v>
      </c>
    </row>
    <row r="90" spans="1:18" ht="12.75">
      <c r="A90" s="2" t="s">
        <v>159</v>
      </c>
      <c r="B90" t="s">
        <v>33</v>
      </c>
      <c r="E90" s="78">
        <v>26</v>
      </c>
      <c r="F90" s="53">
        <v>26</v>
      </c>
      <c r="G90" s="89">
        <v>46</v>
      </c>
      <c r="H90" s="89">
        <v>4</v>
      </c>
      <c r="Q90" s="26">
        <f t="shared" si="7"/>
        <v>4</v>
      </c>
      <c r="R90" s="22">
        <f t="shared" si="8"/>
        <v>98</v>
      </c>
    </row>
    <row r="91" spans="1:18" ht="12.75">
      <c r="A91" s="2" t="s">
        <v>159</v>
      </c>
      <c r="B91" t="s">
        <v>34</v>
      </c>
      <c r="E91" s="78">
        <v>25</v>
      </c>
      <c r="F91" s="22">
        <v>24</v>
      </c>
      <c r="G91" s="26">
        <v>20</v>
      </c>
      <c r="H91" s="26">
        <v>3</v>
      </c>
      <c r="Q91" s="26">
        <f t="shared" si="7"/>
        <v>3</v>
      </c>
      <c r="R91" s="22">
        <f t="shared" si="8"/>
        <v>69</v>
      </c>
    </row>
    <row r="92" spans="1:18" ht="12.75">
      <c r="A92" s="2" t="s">
        <v>159</v>
      </c>
      <c r="B92" t="s">
        <v>35</v>
      </c>
      <c r="E92" s="78">
        <v>12</v>
      </c>
      <c r="F92" s="22">
        <v>17</v>
      </c>
      <c r="G92" s="26">
        <v>19</v>
      </c>
      <c r="H92" s="26">
        <v>2</v>
      </c>
      <c r="Q92" s="26">
        <f t="shared" si="7"/>
        <v>2</v>
      </c>
      <c r="R92" s="22">
        <f t="shared" si="8"/>
        <v>48</v>
      </c>
    </row>
    <row r="93" spans="1:18" ht="12.75">
      <c r="A93" s="2" t="s">
        <v>159</v>
      </c>
      <c r="B93" t="s">
        <v>36</v>
      </c>
      <c r="E93" s="90">
        <v>14</v>
      </c>
      <c r="F93" s="33">
        <v>24</v>
      </c>
      <c r="G93" s="27">
        <v>16</v>
      </c>
      <c r="H93" s="27">
        <v>2</v>
      </c>
      <c r="Q93" s="27">
        <f t="shared" si="7"/>
        <v>2</v>
      </c>
      <c r="R93" s="33">
        <f t="shared" si="8"/>
        <v>54</v>
      </c>
    </row>
    <row r="94" spans="5:18" ht="13.5" thickBot="1">
      <c r="E94" s="55">
        <f>SUM(E88:E93)</f>
        <v>133</v>
      </c>
      <c r="F94" s="39">
        <f>SUM(F88:F93)</f>
        <v>137</v>
      </c>
      <c r="G94" s="39">
        <f>SUM(G88:G93)</f>
        <v>149</v>
      </c>
      <c r="H94" s="39">
        <f>SUM(H88:H93)</f>
        <v>18</v>
      </c>
      <c r="M94" s="2"/>
      <c r="P94" s="70" t="s">
        <v>156</v>
      </c>
      <c r="Q94" s="34">
        <f>SUM(Q88:Q93)</f>
        <v>18</v>
      </c>
      <c r="R94" s="35">
        <f>SUM(R88:R93)</f>
        <v>419</v>
      </c>
    </row>
    <row r="95" spans="3:18" ht="14.25" thickBot="1" thickTop="1">
      <c r="C95" s="2"/>
      <c r="Q95" s="4"/>
      <c r="R95" s="4"/>
    </row>
    <row r="96" spans="3:17" ht="13.5" thickBot="1">
      <c r="C96" s="2"/>
      <c r="E96" s="43" t="s">
        <v>142</v>
      </c>
      <c r="F96" s="44" t="s">
        <v>143</v>
      </c>
      <c r="G96" s="15" t="s">
        <v>144</v>
      </c>
      <c r="H96" s="17" t="s">
        <v>143</v>
      </c>
      <c r="I96" s="15" t="s">
        <v>145</v>
      </c>
      <c r="J96" s="17" t="s">
        <v>143</v>
      </c>
      <c r="K96" s="15" t="s">
        <v>146</v>
      </c>
      <c r="L96" s="17" t="s">
        <v>143</v>
      </c>
      <c r="M96" s="15" t="s">
        <v>147</v>
      </c>
      <c r="N96" s="17" t="s">
        <v>143</v>
      </c>
      <c r="O96" s="45" t="s">
        <v>148</v>
      </c>
      <c r="Q96" s="41"/>
    </row>
    <row r="97" spans="1:18" ht="12.75">
      <c r="A97" s="2" t="s">
        <v>160</v>
      </c>
      <c r="B97" t="s">
        <v>32</v>
      </c>
      <c r="E97" s="19">
        <v>1</v>
      </c>
      <c r="F97" s="20">
        <v>15</v>
      </c>
      <c r="G97" s="19">
        <v>1</v>
      </c>
      <c r="H97" s="20">
        <v>20</v>
      </c>
      <c r="I97" s="19">
        <v>1</v>
      </c>
      <c r="J97" s="20">
        <v>25</v>
      </c>
      <c r="K97" s="19">
        <v>1</v>
      </c>
      <c r="L97" s="20">
        <v>22</v>
      </c>
      <c r="M97" s="19">
        <v>1</v>
      </c>
      <c r="N97" s="20">
        <v>16</v>
      </c>
      <c r="O97" s="25"/>
      <c r="Q97" s="21">
        <f aca="true" t="shared" si="9" ref="Q97:R102">SUM(E97,G97,I97,K97,M97)</f>
        <v>5</v>
      </c>
      <c r="R97" s="25">
        <f t="shared" si="9"/>
        <v>98</v>
      </c>
    </row>
    <row r="98" spans="1:18" ht="12.75">
      <c r="A98" s="2" t="s">
        <v>160</v>
      </c>
      <c r="B98" t="s">
        <v>37</v>
      </c>
      <c r="E98" s="21">
        <v>1</v>
      </c>
      <c r="F98" s="22">
        <v>26</v>
      </c>
      <c r="G98" s="21">
        <v>2</v>
      </c>
      <c r="H98" s="22">
        <v>44</v>
      </c>
      <c r="I98" s="21">
        <v>1</v>
      </c>
      <c r="J98" s="22">
        <v>19</v>
      </c>
      <c r="K98" s="21">
        <v>2</v>
      </c>
      <c r="L98" s="22">
        <v>56</v>
      </c>
      <c r="M98" s="21">
        <v>2</v>
      </c>
      <c r="N98" s="22">
        <v>34</v>
      </c>
      <c r="O98" s="26"/>
      <c r="Q98" s="21">
        <f t="shared" si="9"/>
        <v>8</v>
      </c>
      <c r="R98" s="26">
        <f t="shared" si="9"/>
        <v>179</v>
      </c>
    </row>
    <row r="99" spans="1:18" ht="12.75">
      <c r="A99" s="2" t="s">
        <v>160</v>
      </c>
      <c r="B99" t="s">
        <v>38</v>
      </c>
      <c r="E99" s="21">
        <v>1</v>
      </c>
      <c r="F99" s="22">
        <v>18</v>
      </c>
      <c r="G99" s="21">
        <v>1</v>
      </c>
      <c r="H99" s="22">
        <v>20</v>
      </c>
      <c r="I99" s="21">
        <v>1</v>
      </c>
      <c r="J99" s="22">
        <v>17</v>
      </c>
      <c r="K99" s="21">
        <v>1</v>
      </c>
      <c r="L99" s="22">
        <v>14</v>
      </c>
      <c r="M99" s="21">
        <v>1</v>
      </c>
      <c r="N99" s="22">
        <v>22</v>
      </c>
      <c r="O99" s="26"/>
      <c r="Q99" s="21">
        <f t="shared" si="9"/>
        <v>5</v>
      </c>
      <c r="R99" s="26">
        <f t="shared" si="9"/>
        <v>91</v>
      </c>
    </row>
    <row r="100" spans="1:18" ht="12.75">
      <c r="A100" s="2" t="s">
        <v>160</v>
      </c>
      <c r="B100" t="s">
        <v>39</v>
      </c>
      <c r="E100" s="21">
        <v>1</v>
      </c>
      <c r="F100" s="22">
        <v>22</v>
      </c>
      <c r="G100" s="21">
        <v>1</v>
      </c>
      <c r="H100" s="22">
        <v>23</v>
      </c>
      <c r="I100" s="21">
        <v>2</v>
      </c>
      <c r="J100" s="22">
        <v>28</v>
      </c>
      <c r="K100" s="21">
        <v>1</v>
      </c>
      <c r="L100" s="22">
        <v>15</v>
      </c>
      <c r="M100" s="21">
        <v>1</v>
      </c>
      <c r="N100" s="22">
        <v>20</v>
      </c>
      <c r="O100" s="26"/>
      <c r="Q100" s="21">
        <f t="shared" si="9"/>
        <v>6</v>
      </c>
      <c r="R100" s="26">
        <f t="shared" si="9"/>
        <v>108</v>
      </c>
    </row>
    <row r="101" spans="1:18" ht="12.75">
      <c r="A101" s="2" t="s">
        <v>160</v>
      </c>
      <c r="B101" t="s">
        <v>40</v>
      </c>
      <c r="E101" s="21">
        <v>1</v>
      </c>
      <c r="F101" s="22">
        <v>22</v>
      </c>
      <c r="G101" s="21">
        <v>1</v>
      </c>
      <c r="H101" s="22">
        <v>19</v>
      </c>
      <c r="I101" s="21">
        <v>1</v>
      </c>
      <c r="J101" s="22">
        <v>22</v>
      </c>
      <c r="K101" s="21">
        <v>1</v>
      </c>
      <c r="L101" s="22">
        <v>16</v>
      </c>
      <c r="M101" s="21">
        <v>2</v>
      </c>
      <c r="N101" s="22">
        <v>24</v>
      </c>
      <c r="O101" s="26"/>
      <c r="Q101" s="21">
        <f t="shared" si="9"/>
        <v>6</v>
      </c>
      <c r="R101" s="26">
        <f t="shared" si="9"/>
        <v>103</v>
      </c>
    </row>
    <row r="102" spans="1:18" ht="12.75">
      <c r="A102" s="2" t="s">
        <v>160</v>
      </c>
      <c r="B102" t="s">
        <v>33</v>
      </c>
      <c r="E102" s="32">
        <v>1</v>
      </c>
      <c r="F102" s="33">
        <v>32</v>
      </c>
      <c r="G102" s="32">
        <v>2</v>
      </c>
      <c r="H102" s="33">
        <v>27</v>
      </c>
      <c r="I102" s="32">
        <v>2</v>
      </c>
      <c r="J102" s="33">
        <v>33</v>
      </c>
      <c r="K102" s="32">
        <v>2</v>
      </c>
      <c r="L102" s="33">
        <v>33</v>
      </c>
      <c r="M102" s="32">
        <v>2</v>
      </c>
      <c r="N102" s="33">
        <v>39</v>
      </c>
      <c r="O102" s="27"/>
      <c r="Q102" s="32">
        <f t="shared" si="9"/>
        <v>9</v>
      </c>
      <c r="R102" s="27">
        <f t="shared" si="9"/>
        <v>164</v>
      </c>
    </row>
    <row r="103" spans="3:18" ht="13.5" thickBot="1">
      <c r="C103" s="2"/>
      <c r="E103" s="34">
        <f>SUM(E97:E102)</f>
        <v>6</v>
      </c>
      <c r="F103" s="35">
        <f aca="true" t="shared" si="10" ref="F103:N103">SUM(F97:F102)</f>
        <v>135</v>
      </c>
      <c r="G103" s="34">
        <f t="shared" si="10"/>
        <v>8</v>
      </c>
      <c r="H103" s="35">
        <f t="shared" si="10"/>
        <v>153</v>
      </c>
      <c r="I103" s="34">
        <f t="shared" si="10"/>
        <v>8</v>
      </c>
      <c r="J103" s="35">
        <f t="shared" si="10"/>
        <v>144</v>
      </c>
      <c r="K103" s="34">
        <f t="shared" si="10"/>
        <v>8</v>
      </c>
      <c r="L103" s="35">
        <f t="shared" si="10"/>
        <v>156</v>
      </c>
      <c r="M103" s="34">
        <f t="shared" si="10"/>
        <v>9</v>
      </c>
      <c r="N103" s="35">
        <f t="shared" si="10"/>
        <v>155</v>
      </c>
      <c r="O103" s="46"/>
      <c r="P103" s="5" t="s">
        <v>157</v>
      </c>
      <c r="Q103" s="34">
        <f>SUM(Q97:Q102)</f>
        <v>39</v>
      </c>
      <c r="R103" s="55">
        <f>SUM(R97:R102)</f>
        <v>743</v>
      </c>
    </row>
    <row r="104" ht="13.5" thickTop="1"/>
    <row r="105" spans="1:1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2.75" customHeight="1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4" ht="25.5" customHeight="1">
      <c r="A107" s="370" t="s">
        <v>164</v>
      </c>
      <c r="B107" s="371" t="s">
        <v>28</v>
      </c>
      <c r="C107" s="371" t="s">
        <v>41</v>
      </c>
      <c r="D107" s="372"/>
    </row>
    <row r="108" spans="1:16" ht="19.5" customHeight="1">
      <c r="A108" s="373" t="s">
        <v>42</v>
      </c>
      <c r="B108" s="374"/>
      <c r="C108" s="374"/>
      <c r="D108" s="375"/>
      <c r="O108" s="73" t="s">
        <v>149</v>
      </c>
      <c r="P108" s="73" t="s">
        <v>143</v>
      </c>
    </row>
    <row r="109" spans="1:16" ht="20.25" customHeight="1" thickBot="1">
      <c r="A109" s="376"/>
      <c r="B109" s="377"/>
      <c r="C109" s="377"/>
      <c r="D109" s="378"/>
      <c r="I109" s="387" t="s">
        <v>162</v>
      </c>
      <c r="J109" s="387"/>
      <c r="K109" s="387"/>
      <c r="L109" s="387"/>
      <c r="M109" s="387"/>
      <c r="N109" s="387"/>
      <c r="O109" s="74">
        <f>SUM(Q118+Q127)</f>
        <v>54</v>
      </c>
      <c r="P109" s="354">
        <f>SUM(R118+R127)</f>
        <v>1238</v>
      </c>
    </row>
    <row r="110" spans="1:4" ht="12" customHeight="1" thickBot="1">
      <c r="A110" s="42"/>
      <c r="B110" s="42"/>
      <c r="C110" s="42"/>
      <c r="D110" s="42"/>
    </row>
    <row r="111" spans="1:18" ht="33.75">
      <c r="A111" s="42"/>
      <c r="B111" s="42"/>
      <c r="C111" s="42"/>
      <c r="D111" s="42"/>
      <c r="E111" s="72" t="s">
        <v>155</v>
      </c>
      <c r="F111" s="72" t="s">
        <v>153</v>
      </c>
      <c r="G111" s="72" t="s">
        <v>154</v>
      </c>
      <c r="H111" s="86" t="s">
        <v>158</v>
      </c>
      <c r="Q111" s="57" t="s">
        <v>149</v>
      </c>
      <c r="R111" s="58" t="s">
        <v>143</v>
      </c>
    </row>
    <row r="112" spans="1:18" ht="12.75">
      <c r="A112" s="2" t="s">
        <v>159</v>
      </c>
      <c r="B112" t="s">
        <v>43</v>
      </c>
      <c r="E112" s="68">
        <v>32</v>
      </c>
      <c r="F112" s="87">
        <v>42</v>
      </c>
      <c r="G112" s="68">
        <v>3</v>
      </c>
      <c r="H112" s="68">
        <v>3</v>
      </c>
      <c r="Q112" s="19">
        <f aca="true" t="shared" si="11" ref="Q112:Q117">SUM(H112)</f>
        <v>3</v>
      </c>
      <c r="R112" s="25">
        <f aca="true" t="shared" si="12" ref="R112:R117">SUM(E112:G112)</f>
        <v>77</v>
      </c>
    </row>
    <row r="113" spans="1:18" ht="12.75">
      <c r="A113" s="2" t="s">
        <v>159</v>
      </c>
      <c r="B113" t="s">
        <v>44</v>
      </c>
      <c r="E113" s="78">
        <v>19</v>
      </c>
      <c r="F113" s="22">
        <v>39</v>
      </c>
      <c r="G113" s="26"/>
      <c r="H113" s="26">
        <v>2</v>
      </c>
      <c r="Q113" s="21">
        <f t="shared" si="11"/>
        <v>2</v>
      </c>
      <c r="R113" s="26">
        <f t="shared" si="12"/>
        <v>58</v>
      </c>
    </row>
    <row r="114" spans="1:18" ht="12.75">
      <c r="A114" s="2" t="s">
        <v>159</v>
      </c>
      <c r="B114" t="s">
        <v>45</v>
      </c>
      <c r="E114" s="78">
        <v>23</v>
      </c>
      <c r="F114" s="53">
        <v>46</v>
      </c>
      <c r="G114" s="89"/>
      <c r="H114" s="89">
        <v>3</v>
      </c>
      <c r="Q114" s="21">
        <f t="shared" si="11"/>
        <v>3</v>
      </c>
      <c r="R114" s="26">
        <f t="shared" si="12"/>
        <v>69</v>
      </c>
    </row>
    <row r="115" spans="1:18" ht="12.75">
      <c r="A115" s="2" t="s">
        <v>159</v>
      </c>
      <c r="B115" t="s">
        <v>46</v>
      </c>
      <c r="E115" s="78">
        <v>38</v>
      </c>
      <c r="F115" s="22">
        <v>76</v>
      </c>
      <c r="G115" s="26"/>
      <c r="H115" s="26">
        <v>4</v>
      </c>
      <c r="Q115" s="21">
        <f t="shared" si="11"/>
        <v>4</v>
      </c>
      <c r="R115" s="26">
        <f t="shared" si="12"/>
        <v>114</v>
      </c>
    </row>
    <row r="116" spans="1:18" ht="12.75">
      <c r="A116" s="2" t="s">
        <v>159</v>
      </c>
      <c r="B116" t="s">
        <v>47</v>
      </c>
      <c r="E116" s="78">
        <v>21</v>
      </c>
      <c r="F116" s="22">
        <v>25</v>
      </c>
      <c r="G116" s="26"/>
      <c r="H116" s="26">
        <v>2</v>
      </c>
      <c r="Q116" s="21">
        <f t="shared" si="11"/>
        <v>2</v>
      </c>
      <c r="R116" s="26">
        <f t="shared" si="12"/>
        <v>46</v>
      </c>
    </row>
    <row r="117" spans="1:18" ht="12.75">
      <c r="A117" s="2" t="s">
        <v>159</v>
      </c>
      <c r="B117" t="s">
        <v>48</v>
      </c>
      <c r="E117" s="90">
        <v>23</v>
      </c>
      <c r="F117" s="33">
        <v>37</v>
      </c>
      <c r="G117" s="27">
        <v>1</v>
      </c>
      <c r="H117" s="27">
        <v>2</v>
      </c>
      <c r="Q117" s="32">
        <f t="shared" si="11"/>
        <v>2</v>
      </c>
      <c r="R117" s="27">
        <f t="shared" si="12"/>
        <v>61</v>
      </c>
    </row>
    <row r="118" spans="5:18" ht="13.5" thickBot="1">
      <c r="E118" s="55">
        <f>SUM(E112:E117)</f>
        <v>156</v>
      </c>
      <c r="F118" s="39">
        <f>SUM(F112:F117)</f>
        <v>265</v>
      </c>
      <c r="G118" s="39">
        <f>SUM(G112:G117)</f>
        <v>4</v>
      </c>
      <c r="H118" s="39">
        <f>SUM(H112:H117)</f>
        <v>16</v>
      </c>
      <c r="M118" s="2"/>
      <c r="P118" s="70" t="s">
        <v>156</v>
      </c>
      <c r="Q118" s="34">
        <f>SUM(Q112:Q117)</f>
        <v>16</v>
      </c>
      <c r="R118" s="35">
        <f>SUM(R112:R117)</f>
        <v>425</v>
      </c>
    </row>
    <row r="119" spans="13:18" ht="14.25" thickBot="1" thickTop="1">
      <c r="M119" s="2"/>
      <c r="Q119" s="36"/>
      <c r="R119" s="36"/>
    </row>
    <row r="120" spans="5:15" ht="13.5" thickBot="1">
      <c r="E120" s="43" t="s">
        <v>142</v>
      </c>
      <c r="F120" s="44" t="s">
        <v>143</v>
      </c>
      <c r="G120" s="15" t="s">
        <v>144</v>
      </c>
      <c r="H120" s="17" t="s">
        <v>143</v>
      </c>
      <c r="I120" s="15" t="s">
        <v>145</v>
      </c>
      <c r="J120" s="17" t="s">
        <v>143</v>
      </c>
      <c r="K120" s="15" t="s">
        <v>146</v>
      </c>
      <c r="L120" s="17" t="s">
        <v>143</v>
      </c>
      <c r="M120" s="15" t="s">
        <v>147</v>
      </c>
      <c r="N120" s="17" t="s">
        <v>143</v>
      </c>
      <c r="O120" s="45" t="s">
        <v>148</v>
      </c>
    </row>
    <row r="121" spans="1:18" ht="12.75">
      <c r="A121" s="2" t="s">
        <v>160</v>
      </c>
      <c r="B121" t="s">
        <v>49</v>
      </c>
      <c r="E121" s="19">
        <v>1</v>
      </c>
      <c r="F121" s="20">
        <v>35</v>
      </c>
      <c r="G121" s="19">
        <v>2</v>
      </c>
      <c r="H121" s="20">
        <v>51</v>
      </c>
      <c r="I121" s="19">
        <v>2</v>
      </c>
      <c r="J121" s="20">
        <v>50</v>
      </c>
      <c r="K121" s="19">
        <v>2</v>
      </c>
      <c r="L121" s="20">
        <v>46</v>
      </c>
      <c r="M121" s="19">
        <v>2</v>
      </c>
      <c r="N121" s="20">
        <v>48</v>
      </c>
      <c r="O121" s="25"/>
      <c r="Q121" s="19">
        <f aca="true" t="shared" si="13" ref="Q121:Q126">SUM(E121+G121+I121+K121+M121+O121)</f>
        <v>9</v>
      </c>
      <c r="R121" s="25">
        <f aca="true" t="shared" si="14" ref="R121:R126">SUM(F121,H121,J121,L121,N121)</f>
        <v>230</v>
      </c>
    </row>
    <row r="122" spans="1:18" ht="12.75">
      <c r="A122" s="2" t="s">
        <v>160</v>
      </c>
      <c r="B122" t="s">
        <v>50</v>
      </c>
      <c r="E122" s="21">
        <v>2</v>
      </c>
      <c r="F122" s="22">
        <v>36</v>
      </c>
      <c r="G122" s="21">
        <v>1</v>
      </c>
      <c r="H122" s="22">
        <v>23</v>
      </c>
      <c r="I122" s="21">
        <v>1</v>
      </c>
      <c r="J122" s="22">
        <v>23</v>
      </c>
      <c r="K122" s="21">
        <v>1</v>
      </c>
      <c r="L122" s="22">
        <v>18</v>
      </c>
      <c r="M122" s="21">
        <v>1</v>
      </c>
      <c r="N122" s="22">
        <v>24</v>
      </c>
      <c r="O122" s="26"/>
      <c r="Q122" s="21">
        <f t="shared" si="13"/>
        <v>6</v>
      </c>
      <c r="R122" s="26">
        <f t="shared" si="14"/>
        <v>124</v>
      </c>
    </row>
    <row r="123" spans="1:18" ht="12.75">
      <c r="A123" s="2" t="s">
        <v>160</v>
      </c>
      <c r="B123" t="s">
        <v>51</v>
      </c>
      <c r="E123" s="21">
        <v>1</v>
      </c>
      <c r="F123" s="22">
        <v>23</v>
      </c>
      <c r="G123" s="21">
        <v>1</v>
      </c>
      <c r="H123" s="22">
        <v>23</v>
      </c>
      <c r="I123" s="21">
        <v>1</v>
      </c>
      <c r="J123" s="22">
        <v>22</v>
      </c>
      <c r="K123" s="21">
        <v>1</v>
      </c>
      <c r="L123" s="22">
        <v>24</v>
      </c>
      <c r="M123" s="21">
        <v>2</v>
      </c>
      <c r="N123" s="22">
        <v>35</v>
      </c>
      <c r="O123" s="26"/>
      <c r="Q123" s="21">
        <f t="shared" si="13"/>
        <v>6</v>
      </c>
      <c r="R123" s="26">
        <f t="shared" si="14"/>
        <v>127</v>
      </c>
    </row>
    <row r="124" spans="1:18" ht="12.75">
      <c r="A124" s="2" t="s">
        <v>160</v>
      </c>
      <c r="B124" t="s">
        <v>52</v>
      </c>
      <c r="E124" s="21">
        <v>1</v>
      </c>
      <c r="F124" s="22">
        <v>26</v>
      </c>
      <c r="G124" s="21">
        <v>1</v>
      </c>
      <c r="H124" s="22">
        <v>20</v>
      </c>
      <c r="I124" s="21">
        <v>1</v>
      </c>
      <c r="J124" s="22">
        <v>22</v>
      </c>
      <c r="K124" s="21">
        <v>2</v>
      </c>
      <c r="L124" s="22">
        <v>37</v>
      </c>
      <c r="M124" s="21">
        <v>2</v>
      </c>
      <c r="N124" s="22">
        <v>34</v>
      </c>
      <c r="O124" s="26"/>
      <c r="Q124" s="21">
        <f t="shared" si="13"/>
        <v>7</v>
      </c>
      <c r="R124" s="26">
        <f t="shared" si="14"/>
        <v>139</v>
      </c>
    </row>
    <row r="125" spans="1:18" ht="12.75">
      <c r="A125" s="2" t="s">
        <v>160</v>
      </c>
      <c r="B125" t="s">
        <v>53</v>
      </c>
      <c r="E125" s="21">
        <v>1</v>
      </c>
      <c r="F125" s="22">
        <v>24</v>
      </c>
      <c r="G125" s="21">
        <v>1</v>
      </c>
      <c r="H125" s="22">
        <v>14</v>
      </c>
      <c r="I125" s="21">
        <v>1</v>
      </c>
      <c r="J125" s="22">
        <v>15</v>
      </c>
      <c r="K125" s="21">
        <v>1</v>
      </c>
      <c r="L125" s="22">
        <v>11</v>
      </c>
      <c r="M125" s="21">
        <v>1</v>
      </c>
      <c r="N125" s="22">
        <v>20</v>
      </c>
      <c r="O125" s="26"/>
      <c r="Q125" s="21">
        <f t="shared" si="13"/>
        <v>5</v>
      </c>
      <c r="R125" s="26">
        <f t="shared" si="14"/>
        <v>84</v>
      </c>
    </row>
    <row r="126" spans="1:18" ht="12.75">
      <c r="A126" s="2" t="s">
        <v>160</v>
      </c>
      <c r="B126" t="s">
        <v>54</v>
      </c>
      <c r="E126" s="32">
        <v>1</v>
      </c>
      <c r="F126" s="33">
        <v>23</v>
      </c>
      <c r="G126" s="32">
        <v>1</v>
      </c>
      <c r="H126" s="33">
        <v>24</v>
      </c>
      <c r="I126" s="32">
        <v>1</v>
      </c>
      <c r="J126" s="33">
        <v>27</v>
      </c>
      <c r="K126" s="32">
        <v>1</v>
      </c>
      <c r="L126" s="33">
        <v>17</v>
      </c>
      <c r="M126" s="32">
        <v>1</v>
      </c>
      <c r="N126" s="33">
        <v>18</v>
      </c>
      <c r="O126" s="27"/>
      <c r="Q126" s="32">
        <f t="shared" si="13"/>
        <v>5</v>
      </c>
      <c r="R126" s="27">
        <f t="shared" si="14"/>
        <v>109</v>
      </c>
    </row>
    <row r="127" spans="3:18" ht="13.5" thickBot="1">
      <c r="C127" s="2"/>
      <c r="E127" s="34">
        <f>SUM(E121:E126)</f>
        <v>7</v>
      </c>
      <c r="F127" s="35">
        <f aca="true" t="shared" si="15" ref="F127:N127">SUM(F121:F126)</f>
        <v>167</v>
      </c>
      <c r="G127" s="34">
        <f t="shared" si="15"/>
        <v>7</v>
      </c>
      <c r="H127" s="35">
        <f t="shared" si="15"/>
        <v>155</v>
      </c>
      <c r="I127" s="34">
        <f t="shared" si="15"/>
        <v>7</v>
      </c>
      <c r="J127" s="35">
        <f t="shared" si="15"/>
        <v>159</v>
      </c>
      <c r="K127" s="34">
        <f t="shared" si="15"/>
        <v>8</v>
      </c>
      <c r="L127" s="35">
        <f t="shared" si="15"/>
        <v>153</v>
      </c>
      <c r="M127" s="34">
        <f t="shared" si="15"/>
        <v>9</v>
      </c>
      <c r="N127" s="35">
        <f t="shared" si="15"/>
        <v>179</v>
      </c>
      <c r="O127" s="46"/>
      <c r="P127" s="5" t="s">
        <v>157</v>
      </c>
      <c r="Q127" s="34">
        <f>SUM(Q121:Q126)</f>
        <v>38</v>
      </c>
      <c r="R127" s="55">
        <f>SUM(R121:R126)</f>
        <v>813</v>
      </c>
    </row>
    <row r="128" ht="13.5" thickTop="1"/>
    <row r="129" spans="1:19" ht="13.5" thickBo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4" ht="15" customHeight="1">
      <c r="A130" s="370" t="s">
        <v>298</v>
      </c>
      <c r="B130" s="371" t="s">
        <v>55</v>
      </c>
      <c r="C130" s="371" t="s">
        <v>56</v>
      </c>
      <c r="D130" s="372"/>
    </row>
    <row r="131" spans="1:16" ht="8.25" customHeight="1">
      <c r="A131" s="373" t="s">
        <v>57</v>
      </c>
      <c r="B131" s="374"/>
      <c r="C131" s="374"/>
      <c r="D131" s="375"/>
      <c r="O131" s="73" t="s">
        <v>149</v>
      </c>
      <c r="P131" s="73" t="s">
        <v>143</v>
      </c>
    </row>
    <row r="132" spans="1:16" ht="23.25" customHeight="1" thickBot="1">
      <c r="A132" s="376"/>
      <c r="B132" s="377"/>
      <c r="C132" s="377"/>
      <c r="D132" s="378"/>
      <c r="I132" s="387" t="s">
        <v>162</v>
      </c>
      <c r="J132" s="387"/>
      <c r="K132" s="387"/>
      <c r="L132" s="387"/>
      <c r="M132" s="387"/>
      <c r="N132" s="387"/>
      <c r="O132" s="74">
        <f>SUM(Q135+Q138)</f>
        <v>28</v>
      </c>
      <c r="P132" s="74">
        <f>SUM(R135+R138)</f>
        <v>635</v>
      </c>
    </row>
    <row r="133" spans="1:18" ht="20.25" customHeight="1" thickBot="1">
      <c r="A133" s="42"/>
      <c r="B133" s="42"/>
      <c r="C133" s="42"/>
      <c r="D133" s="42"/>
      <c r="Q133" s="94"/>
      <c r="R133" s="94"/>
    </row>
    <row r="134" spans="1:23" s="96" customFormat="1" ht="20.25" customHeight="1" thickBot="1">
      <c r="A134" s="95"/>
      <c r="B134" s="95"/>
      <c r="C134" s="95"/>
      <c r="D134" s="95"/>
      <c r="E134" s="72" t="s">
        <v>155</v>
      </c>
      <c r="F134" s="72" t="s">
        <v>153</v>
      </c>
      <c r="G134" s="72" t="s">
        <v>154</v>
      </c>
      <c r="H134" s="86" t="s">
        <v>158</v>
      </c>
      <c r="Q134" s="29" t="s">
        <v>149</v>
      </c>
      <c r="R134" s="100" t="s">
        <v>143</v>
      </c>
      <c r="T134" s="97"/>
      <c r="U134" s="97"/>
      <c r="V134" s="97"/>
      <c r="W134" s="97"/>
    </row>
    <row r="135" spans="1:18" ht="13.5" thickBot="1">
      <c r="A135" s="2" t="s">
        <v>159</v>
      </c>
      <c r="B135" s="364" t="s">
        <v>58</v>
      </c>
      <c r="C135" s="364"/>
      <c r="E135" s="101">
        <v>98</v>
      </c>
      <c r="F135" s="102">
        <v>77</v>
      </c>
      <c r="G135" s="101">
        <v>57</v>
      </c>
      <c r="H135" s="101">
        <v>9</v>
      </c>
      <c r="M135" s="2"/>
      <c r="P135" s="70" t="s">
        <v>156</v>
      </c>
      <c r="Q135" s="98">
        <f>SUM(H135)</f>
        <v>9</v>
      </c>
      <c r="R135" s="99">
        <f>SUM(E135:G135)</f>
        <v>232</v>
      </c>
    </row>
    <row r="136" spans="1:18" ht="14.25" thickBot="1" thickTop="1">
      <c r="A136" s="2"/>
      <c r="M136" s="2"/>
      <c r="Q136" s="4"/>
      <c r="R136" s="4"/>
    </row>
    <row r="137" spans="1:18" ht="12.75">
      <c r="A137" s="2"/>
      <c r="E137" s="43" t="s">
        <v>142</v>
      </c>
      <c r="F137" s="44" t="s">
        <v>143</v>
      </c>
      <c r="G137" s="43" t="s">
        <v>144</v>
      </c>
      <c r="H137" s="44" t="s">
        <v>143</v>
      </c>
      <c r="I137" s="43" t="s">
        <v>145</v>
      </c>
      <c r="J137" s="44" t="s">
        <v>143</v>
      </c>
      <c r="K137" s="43" t="s">
        <v>146</v>
      </c>
      <c r="L137" s="44" t="s">
        <v>143</v>
      </c>
      <c r="M137" s="43" t="s">
        <v>147</v>
      </c>
      <c r="N137" s="44" t="s">
        <v>143</v>
      </c>
      <c r="O137" s="45" t="s">
        <v>148</v>
      </c>
      <c r="Q137" s="4"/>
      <c r="R137" s="4"/>
    </row>
    <row r="138" spans="1:18" ht="13.5" thickBot="1">
      <c r="A138" s="2" t="s">
        <v>160</v>
      </c>
      <c r="B138" t="s">
        <v>59</v>
      </c>
      <c r="E138" s="47">
        <v>3</v>
      </c>
      <c r="F138" s="49">
        <v>69</v>
      </c>
      <c r="G138" s="47">
        <v>4</v>
      </c>
      <c r="H138" s="49">
        <v>77</v>
      </c>
      <c r="I138" s="47">
        <v>4</v>
      </c>
      <c r="J138" s="49">
        <v>97</v>
      </c>
      <c r="K138" s="48">
        <v>4</v>
      </c>
      <c r="L138" s="49">
        <v>82</v>
      </c>
      <c r="M138" s="48">
        <v>4</v>
      </c>
      <c r="N138" s="49">
        <v>78</v>
      </c>
      <c r="O138" s="49"/>
      <c r="P138" s="5" t="s">
        <v>157</v>
      </c>
      <c r="Q138" s="23">
        <f>SUM(E138+G138+I138+K138+M138+O138)</f>
        <v>19</v>
      </c>
      <c r="R138" s="39">
        <f>SUM(F138+H138+J138+L138+N138)</f>
        <v>403</v>
      </c>
    </row>
    <row r="139" ht="13.5" thickTop="1"/>
    <row r="140" spans="1:19" ht="13.5" thickBo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4" ht="15.75" customHeight="1">
      <c r="A141" s="370" t="s">
        <v>299</v>
      </c>
      <c r="B141" s="371" t="s">
        <v>60</v>
      </c>
      <c r="C141" s="371" t="s">
        <v>61</v>
      </c>
      <c r="D141" s="372"/>
    </row>
    <row r="142" spans="1:16" ht="9.75" customHeight="1">
      <c r="A142" s="373" t="s">
        <v>62</v>
      </c>
      <c r="B142" s="374"/>
      <c r="C142" s="374"/>
      <c r="D142" s="375"/>
      <c r="O142" s="73" t="s">
        <v>149</v>
      </c>
      <c r="P142" s="73" t="s">
        <v>143</v>
      </c>
    </row>
    <row r="143" spans="1:16" ht="19.5" customHeight="1" thickBot="1">
      <c r="A143" s="376"/>
      <c r="B143" s="377"/>
      <c r="C143" s="377"/>
      <c r="D143" s="378"/>
      <c r="I143" s="103" t="s">
        <v>162</v>
      </c>
      <c r="J143" s="103"/>
      <c r="K143" s="103"/>
      <c r="L143" s="103"/>
      <c r="M143" s="103"/>
      <c r="N143" s="103"/>
      <c r="O143" s="74">
        <f>SUM(Q152+Q162)</f>
        <v>41</v>
      </c>
      <c r="P143" s="74">
        <f>SUM(R152+R162)</f>
        <v>675</v>
      </c>
    </row>
    <row r="144" spans="1:4" ht="19.5" customHeight="1" thickBot="1">
      <c r="A144" s="42"/>
      <c r="B144" s="42"/>
      <c r="C144" s="42"/>
      <c r="D144" s="42"/>
    </row>
    <row r="145" spans="1:18" ht="33.75">
      <c r="A145" s="42"/>
      <c r="B145" s="42"/>
      <c r="C145" s="42"/>
      <c r="D145" s="42"/>
      <c r="E145" s="72" t="s">
        <v>155</v>
      </c>
      <c r="F145" s="72" t="s">
        <v>153</v>
      </c>
      <c r="G145" s="72" t="s">
        <v>154</v>
      </c>
      <c r="H145" s="86" t="s">
        <v>158</v>
      </c>
      <c r="Q145" s="57" t="s">
        <v>149</v>
      </c>
      <c r="R145" s="58" t="s">
        <v>143</v>
      </c>
    </row>
    <row r="146" spans="1:18" ht="12.75">
      <c r="A146" s="2" t="s">
        <v>159</v>
      </c>
      <c r="B146" t="s">
        <v>63</v>
      </c>
      <c r="E146" s="104">
        <v>33</v>
      </c>
      <c r="F146" s="104">
        <v>22</v>
      </c>
      <c r="G146" s="104">
        <v>30</v>
      </c>
      <c r="H146" s="104">
        <v>3</v>
      </c>
      <c r="Q146" s="50">
        <f aca="true" t="shared" si="16" ref="Q146:Q151">SUM(H146)</f>
        <v>3</v>
      </c>
      <c r="R146" s="106">
        <f aca="true" t="shared" si="17" ref="R146:R151">SUM(E146:G146)</f>
        <v>85</v>
      </c>
    </row>
    <row r="147" spans="1:18" ht="12.75">
      <c r="A147" s="2" t="s">
        <v>159</v>
      </c>
      <c r="B147" t="s">
        <v>64</v>
      </c>
      <c r="E147" s="26">
        <v>26</v>
      </c>
      <c r="F147" s="26">
        <v>17</v>
      </c>
      <c r="G147" s="26">
        <v>17</v>
      </c>
      <c r="H147" s="26">
        <v>3</v>
      </c>
      <c r="Q147" s="51">
        <f t="shared" si="16"/>
        <v>3</v>
      </c>
      <c r="R147" s="89">
        <f t="shared" si="17"/>
        <v>60</v>
      </c>
    </row>
    <row r="148" spans="1:18" ht="12.75">
      <c r="A148" s="2" t="s">
        <v>159</v>
      </c>
      <c r="B148" t="s">
        <v>65</v>
      </c>
      <c r="E148" s="26">
        <v>10</v>
      </c>
      <c r="F148" s="26">
        <v>6</v>
      </c>
      <c r="G148" s="26">
        <v>8</v>
      </c>
      <c r="H148" s="26">
        <v>1</v>
      </c>
      <c r="Q148" s="51">
        <f t="shared" si="16"/>
        <v>1</v>
      </c>
      <c r="R148" s="89">
        <f t="shared" si="17"/>
        <v>24</v>
      </c>
    </row>
    <row r="149" spans="1:18" ht="12.75">
      <c r="A149" s="2" t="s">
        <v>159</v>
      </c>
      <c r="B149" t="s">
        <v>66</v>
      </c>
      <c r="E149" s="26">
        <v>9</v>
      </c>
      <c r="F149" s="26">
        <v>3</v>
      </c>
      <c r="G149" s="26">
        <v>6</v>
      </c>
      <c r="H149" s="26">
        <v>1</v>
      </c>
      <c r="Q149" s="51">
        <f t="shared" si="16"/>
        <v>1</v>
      </c>
      <c r="R149" s="89">
        <f t="shared" si="17"/>
        <v>18</v>
      </c>
    </row>
    <row r="150" spans="1:18" ht="12.75">
      <c r="A150" s="2" t="s">
        <v>159</v>
      </c>
      <c r="B150" t="s">
        <v>67</v>
      </c>
      <c r="E150" s="26">
        <v>5</v>
      </c>
      <c r="F150" s="26">
        <v>19</v>
      </c>
      <c r="G150" s="26">
        <v>12</v>
      </c>
      <c r="H150" s="26">
        <v>2</v>
      </c>
      <c r="Q150" s="51">
        <f t="shared" si="16"/>
        <v>2</v>
      </c>
      <c r="R150" s="89">
        <f t="shared" si="17"/>
        <v>36</v>
      </c>
    </row>
    <row r="151" spans="1:18" ht="12.75">
      <c r="A151" s="2" t="s">
        <v>159</v>
      </c>
      <c r="B151" t="s">
        <v>68</v>
      </c>
      <c r="E151" s="27">
        <v>5</v>
      </c>
      <c r="F151" s="27">
        <v>3</v>
      </c>
      <c r="G151" s="27">
        <v>6</v>
      </c>
      <c r="H151" s="27">
        <v>1</v>
      </c>
      <c r="Q151" s="52">
        <f t="shared" si="16"/>
        <v>1</v>
      </c>
      <c r="R151" s="88">
        <f t="shared" si="17"/>
        <v>14</v>
      </c>
    </row>
    <row r="152" spans="3:18" ht="13.5" thickBot="1">
      <c r="C152" s="2"/>
      <c r="E152" s="39">
        <f>SUM(E146:E151)</f>
        <v>88</v>
      </c>
      <c r="F152" s="39">
        <f>SUM(F146:F151)</f>
        <v>70</v>
      </c>
      <c r="G152" s="39">
        <f>SUM(G146:G151)</f>
        <v>79</v>
      </c>
      <c r="H152" s="39">
        <f>SUM(H146:H151)</f>
        <v>11</v>
      </c>
      <c r="M152" s="2"/>
      <c r="P152" s="70" t="s">
        <v>156</v>
      </c>
      <c r="Q152" s="34">
        <f>SUM(Q146:Q151)</f>
        <v>11</v>
      </c>
      <c r="R152" s="35">
        <f>SUM(R146:R151)</f>
        <v>237</v>
      </c>
    </row>
    <row r="153" spans="3:18" ht="14.25" thickBot="1" thickTop="1">
      <c r="C153" s="2"/>
      <c r="M153" s="2"/>
      <c r="Q153" s="36"/>
      <c r="R153" s="36"/>
    </row>
    <row r="154" spans="5:15" ht="13.5" thickBot="1">
      <c r="E154" s="43" t="s">
        <v>142</v>
      </c>
      <c r="F154" s="44" t="s">
        <v>143</v>
      </c>
      <c r="G154" s="15" t="s">
        <v>144</v>
      </c>
      <c r="H154" s="17" t="s">
        <v>143</v>
      </c>
      <c r="I154" s="15" t="s">
        <v>145</v>
      </c>
      <c r="J154" s="17" t="s">
        <v>143</v>
      </c>
      <c r="K154" s="15" t="s">
        <v>146</v>
      </c>
      <c r="L154" s="17" t="s">
        <v>143</v>
      </c>
      <c r="M154" s="15" t="s">
        <v>147</v>
      </c>
      <c r="N154" s="17" t="s">
        <v>143</v>
      </c>
      <c r="O154" s="45" t="s">
        <v>148</v>
      </c>
    </row>
    <row r="155" spans="1:18" ht="12.75">
      <c r="A155" s="2" t="s">
        <v>160</v>
      </c>
      <c r="B155" t="s">
        <v>63</v>
      </c>
      <c r="E155" s="19">
        <v>1</v>
      </c>
      <c r="F155" s="20">
        <v>32</v>
      </c>
      <c r="G155" s="19">
        <v>2</v>
      </c>
      <c r="H155" s="20">
        <v>27</v>
      </c>
      <c r="I155" s="19">
        <v>2</v>
      </c>
      <c r="J155" s="20">
        <v>31</v>
      </c>
      <c r="K155" s="19">
        <v>2</v>
      </c>
      <c r="L155" s="20">
        <v>40</v>
      </c>
      <c r="M155" s="19">
        <v>2</v>
      </c>
      <c r="N155" s="20">
        <v>32</v>
      </c>
      <c r="O155" s="25"/>
      <c r="Q155" s="19">
        <f>SUM(E155+G155+I155+K155+M155+O155)</f>
        <v>9</v>
      </c>
      <c r="R155" s="25">
        <f>SUM(F155+H155+J155+L155+N155)</f>
        <v>162</v>
      </c>
    </row>
    <row r="156" spans="1:18" ht="12.75">
      <c r="A156" s="2" t="s">
        <v>160</v>
      </c>
      <c r="B156" t="s">
        <v>66</v>
      </c>
      <c r="E156" s="21"/>
      <c r="F156" s="22">
        <v>7</v>
      </c>
      <c r="G156" s="21"/>
      <c r="H156" s="22">
        <v>2</v>
      </c>
      <c r="I156" s="21">
        <v>1</v>
      </c>
      <c r="J156" s="22">
        <v>10</v>
      </c>
      <c r="K156" s="21"/>
      <c r="L156" s="22">
        <v>6</v>
      </c>
      <c r="M156" s="21"/>
      <c r="N156" s="22">
        <v>3</v>
      </c>
      <c r="O156" s="26">
        <v>2</v>
      </c>
      <c r="Q156" s="21">
        <f aca="true" t="shared" si="18" ref="Q156:Q161">SUM(E156+G156+I156+K156+M156+O156)</f>
        <v>3</v>
      </c>
      <c r="R156" s="26">
        <f aca="true" t="shared" si="19" ref="R156:R161">SUM(F156+H156+J156+L156+N156)</f>
        <v>28</v>
      </c>
    </row>
    <row r="157" spans="1:18" ht="12.75">
      <c r="A157" s="2" t="s">
        <v>160</v>
      </c>
      <c r="B157" t="s">
        <v>67</v>
      </c>
      <c r="E157" s="21"/>
      <c r="F157" s="22"/>
      <c r="G157" s="21">
        <v>1</v>
      </c>
      <c r="H157" s="22">
        <v>10</v>
      </c>
      <c r="I157" s="21">
        <v>1</v>
      </c>
      <c r="J157" s="22">
        <v>11</v>
      </c>
      <c r="K157" s="21">
        <v>1</v>
      </c>
      <c r="L157" s="22">
        <v>12</v>
      </c>
      <c r="M157" s="21">
        <v>1</v>
      </c>
      <c r="N157" s="22">
        <v>10</v>
      </c>
      <c r="O157" s="26"/>
      <c r="Q157" s="21">
        <f t="shared" si="18"/>
        <v>4</v>
      </c>
      <c r="R157" s="26">
        <f t="shared" si="19"/>
        <v>43</v>
      </c>
    </row>
    <row r="158" spans="1:18" ht="12.75">
      <c r="A158" s="2" t="s">
        <v>160</v>
      </c>
      <c r="B158" t="s">
        <v>64</v>
      </c>
      <c r="E158" s="21">
        <v>1</v>
      </c>
      <c r="F158" s="22">
        <v>26</v>
      </c>
      <c r="G158" s="21">
        <v>2</v>
      </c>
      <c r="H158" s="22">
        <v>23</v>
      </c>
      <c r="I158" s="21">
        <v>2</v>
      </c>
      <c r="J158" s="22">
        <v>27</v>
      </c>
      <c r="K158" s="21">
        <v>2</v>
      </c>
      <c r="L158" s="22">
        <v>27</v>
      </c>
      <c r="M158" s="21">
        <v>2</v>
      </c>
      <c r="N158" s="22">
        <v>35</v>
      </c>
      <c r="O158" s="26"/>
      <c r="Q158" s="21">
        <f t="shared" si="18"/>
        <v>9</v>
      </c>
      <c r="R158" s="26">
        <f t="shared" si="19"/>
        <v>138</v>
      </c>
    </row>
    <row r="159" spans="1:18" ht="12.75">
      <c r="A159" s="2" t="s">
        <v>160</v>
      </c>
      <c r="B159" t="s">
        <v>65</v>
      </c>
      <c r="E159" s="21"/>
      <c r="F159" s="22">
        <v>6</v>
      </c>
      <c r="G159" s="21"/>
      <c r="H159" s="22">
        <v>6</v>
      </c>
      <c r="I159" s="21">
        <v>1</v>
      </c>
      <c r="J159" s="22">
        <v>11</v>
      </c>
      <c r="K159" s="21"/>
      <c r="L159" s="22">
        <v>7</v>
      </c>
      <c r="M159" s="21"/>
      <c r="N159" s="22">
        <v>7</v>
      </c>
      <c r="O159" s="26">
        <v>2</v>
      </c>
      <c r="Q159" s="21">
        <f t="shared" si="18"/>
        <v>3</v>
      </c>
      <c r="R159" s="26">
        <f t="shared" si="19"/>
        <v>37</v>
      </c>
    </row>
    <row r="160" spans="1:18" ht="12.75">
      <c r="A160" s="2" t="s">
        <v>160</v>
      </c>
      <c r="B160" t="s">
        <v>68</v>
      </c>
      <c r="E160" s="21"/>
      <c r="F160" s="22">
        <v>3</v>
      </c>
      <c r="G160" s="21"/>
      <c r="H160" s="22">
        <v>4</v>
      </c>
      <c r="I160" s="21"/>
      <c r="J160" s="22">
        <v>6</v>
      </c>
      <c r="K160" s="21"/>
      <c r="L160" s="22">
        <v>6</v>
      </c>
      <c r="M160" s="21">
        <v>1</v>
      </c>
      <c r="N160" s="22">
        <v>11</v>
      </c>
      <c r="O160" s="26">
        <v>1</v>
      </c>
      <c r="Q160" s="21">
        <f t="shared" si="18"/>
        <v>2</v>
      </c>
      <c r="R160" s="26">
        <f t="shared" si="19"/>
        <v>30</v>
      </c>
    </row>
    <row r="161" spans="1:18" ht="12.75">
      <c r="A161" s="2" t="s">
        <v>160</v>
      </c>
      <c r="B161" t="s">
        <v>69</v>
      </c>
      <c r="E161" s="32"/>
      <c r="F161" s="33"/>
      <c r="G161" s="32"/>
      <c r="H161" s="33"/>
      <c r="I161" s="32"/>
      <c r="J161" s="33"/>
      <c r="K161" s="32"/>
      <c r="L161" s="33"/>
      <c r="M161" s="32"/>
      <c r="N161" s="33"/>
      <c r="O161" s="27"/>
      <c r="Q161" s="32">
        <f t="shared" si="18"/>
        <v>0</v>
      </c>
      <c r="R161" s="27">
        <f t="shared" si="19"/>
        <v>0</v>
      </c>
    </row>
    <row r="162" spans="3:18" ht="13.5" thickBot="1">
      <c r="C162" s="2"/>
      <c r="E162" s="34">
        <f>SUM(E155:E161)</f>
        <v>2</v>
      </c>
      <c r="F162" s="35">
        <f aca="true" t="shared" si="20" ref="F162:O162">SUM(F155:F161)</f>
        <v>74</v>
      </c>
      <c r="G162" s="34">
        <f t="shared" si="20"/>
        <v>5</v>
      </c>
      <c r="H162" s="35">
        <f t="shared" si="20"/>
        <v>72</v>
      </c>
      <c r="I162" s="34">
        <f t="shared" si="20"/>
        <v>7</v>
      </c>
      <c r="J162" s="35">
        <f t="shared" si="20"/>
        <v>96</v>
      </c>
      <c r="K162" s="34">
        <f t="shared" si="20"/>
        <v>5</v>
      </c>
      <c r="L162" s="35">
        <f t="shared" si="20"/>
        <v>98</v>
      </c>
      <c r="M162" s="34">
        <f t="shared" si="20"/>
        <v>6</v>
      </c>
      <c r="N162" s="35">
        <f t="shared" si="20"/>
        <v>98</v>
      </c>
      <c r="O162" s="55">
        <f t="shared" si="20"/>
        <v>5</v>
      </c>
      <c r="P162" s="5" t="s">
        <v>157</v>
      </c>
      <c r="Q162" s="34">
        <f>SUM(Q155:Q161)</f>
        <v>30</v>
      </c>
      <c r="R162" s="55">
        <f>SUM(R155:R161)</f>
        <v>438</v>
      </c>
    </row>
    <row r="163" ht="13.5" thickTop="1"/>
    <row r="164" spans="1:19" ht="13.5" thickBo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4" ht="18" customHeight="1">
      <c r="A165" s="370" t="s">
        <v>165</v>
      </c>
      <c r="B165" s="371" t="s">
        <v>70</v>
      </c>
      <c r="C165" s="371" t="s">
        <v>71</v>
      </c>
      <c r="D165" s="372"/>
    </row>
    <row r="166" spans="1:16" ht="12" customHeight="1">
      <c r="A166" s="373" t="s">
        <v>72</v>
      </c>
      <c r="B166" s="374"/>
      <c r="C166" s="374"/>
      <c r="D166" s="375"/>
      <c r="O166" s="73" t="s">
        <v>149</v>
      </c>
      <c r="P166" s="73" t="s">
        <v>143</v>
      </c>
    </row>
    <row r="167" spans="1:16" ht="24" customHeight="1" thickBot="1">
      <c r="A167" s="376"/>
      <c r="B167" s="377"/>
      <c r="C167" s="377"/>
      <c r="D167" s="378"/>
      <c r="I167" s="103" t="s">
        <v>162</v>
      </c>
      <c r="J167" s="103"/>
      <c r="K167" s="103"/>
      <c r="L167" s="103"/>
      <c r="M167" s="103"/>
      <c r="N167" s="103"/>
      <c r="O167" s="74">
        <f>SUM(Q173+Q179)</f>
        <v>45</v>
      </c>
      <c r="P167" s="74">
        <f>SUM(R173+R179)</f>
        <v>988</v>
      </c>
    </row>
    <row r="168" spans="1:4" ht="15.75" customHeight="1" thickBot="1">
      <c r="A168" s="42"/>
      <c r="B168" s="42"/>
      <c r="C168" s="42"/>
      <c r="D168" s="42"/>
    </row>
    <row r="169" spans="1:18" ht="33.75">
      <c r="A169" s="42"/>
      <c r="B169" s="42"/>
      <c r="C169" s="42"/>
      <c r="D169" s="42"/>
      <c r="E169" s="72" t="s">
        <v>155</v>
      </c>
      <c r="F169" s="72" t="s">
        <v>153</v>
      </c>
      <c r="G169" s="72" t="s">
        <v>154</v>
      </c>
      <c r="H169" s="86" t="s">
        <v>158</v>
      </c>
      <c r="Q169" s="57" t="s">
        <v>149</v>
      </c>
      <c r="R169" s="58" t="s">
        <v>143</v>
      </c>
    </row>
    <row r="170" spans="1:18" ht="12.75">
      <c r="A170" s="2" t="s">
        <v>159</v>
      </c>
      <c r="B170" t="s">
        <v>73</v>
      </c>
      <c r="E170" s="104">
        <v>27</v>
      </c>
      <c r="F170" s="104">
        <v>39</v>
      </c>
      <c r="G170" s="104">
        <v>23</v>
      </c>
      <c r="H170" s="104">
        <v>4</v>
      </c>
      <c r="Q170" s="19">
        <f>SUM(H170)</f>
        <v>4</v>
      </c>
      <c r="R170" s="25">
        <f>SUM(E170:G170)</f>
        <v>89</v>
      </c>
    </row>
    <row r="171" spans="1:18" ht="12.75">
      <c r="A171" s="2" t="s">
        <v>159</v>
      </c>
      <c r="B171" t="s">
        <v>74</v>
      </c>
      <c r="E171" s="26">
        <v>51</v>
      </c>
      <c r="F171" s="26">
        <v>54</v>
      </c>
      <c r="G171" s="26">
        <v>49</v>
      </c>
      <c r="H171" s="26">
        <v>6</v>
      </c>
      <c r="Q171" s="21">
        <f>SUM(H171)</f>
        <v>6</v>
      </c>
      <c r="R171" s="26">
        <f>SUM(E171:G171)</f>
        <v>154</v>
      </c>
    </row>
    <row r="172" spans="1:18" ht="12.75">
      <c r="A172" s="2" t="s">
        <v>159</v>
      </c>
      <c r="B172" t="s">
        <v>75</v>
      </c>
      <c r="E172" s="26">
        <v>38</v>
      </c>
      <c r="F172" s="26">
        <v>34</v>
      </c>
      <c r="G172" s="26">
        <v>35</v>
      </c>
      <c r="H172" s="26">
        <v>4</v>
      </c>
      <c r="Q172" s="32">
        <f>SUM(H172)</f>
        <v>4</v>
      </c>
      <c r="R172" s="27">
        <f>SUM(E172:G172)</f>
        <v>107</v>
      </c>
    </row>
    <row r="173" spans="3:18" ht="13.5" thickBot="1">
      <c r="C173" s="2"/>
      <c r="E173" s="39">
        <f>SUM(E170:E172)</f>
        <v>116</v>
      </c>
      <c r="F173" s="39">
        <f>SUM(F170:F172)</f>
        <v>127</v>
      </c>
      <c r="G173" s="39">
        <f>SUM(G170:G172)</f>
        <v>107</v>
      </c>
      <c r="H173" s="39">
        <f>SUM(H170:H172)</f>
        <v>14</v>
      </c>
      <c r="M173" s="2"/>
      <c r="P173" s="70" t="s">
        <v>156</v>
      </c>
      <c r="Q173" s="34">
        <f>SUM(Q170:Q172)</f>
        <v>14</v>
      </c>
      <c r="R173" s="35">
        <f>SUM(R170:R172)</f>
        <v>350</v>
      </c>
    </row>
    <row r="174" spans="3:18" ht="14.25" thickBot="1" thickTop="1">
      <c r="C174" s="2"/>
      <c r="Q174" s="4"/>
      <c r="R174" s="4"/>
    </row>
    <row r="175" spans="5:15" ht="13.5" thickBot="1">
      <c r="E175" s="15" t="s">
        <v>142</v>
      </c>
      <c r="F175" s="17" t="s">
        <v>143</v>
      </c>
      <c r="G175" s="15" t="s">
        <v>144</v>
      </c>
      <c r="H175" s="17" t="s">
        <v>143</v>
      </c>
      <c r="I175" s="15" t="s">
        <v>145</v>
      </c>
      <c r="J175" s="17" t="s">
        <v>143</v>
      </c>
      <c r="K175" s="15" t="s">
        <v>146</v>
      </c>
      <c r="L175" s="17" t="s">
        <v>143</v>
      </c>
      <c r="M175" s="15" t="s">
        <v>147</v>
      </c>
      <c r="N175" s="17" t="s">
        <v>143</v>
      </c>
      <c r="O175" s="18" t="s">
        <v>148</v>
      </c>
    </row>
    <row r="176" spans="1:18" ht="12.75">
      <c r="A176" s="2" t="s">
        <v>160</v>
      </c>
      <c r="B176" t="s">
        <v>76</v>
      </c>
      <c r="E176" s="21">
        <v>2</v>
      </c>
      <c r="F176" s="22">
        <v>37</v>
      </c>
      <c r="G176" s="19">
        <v>2</v>
      </c>
      <c r="H176" s="20">
        <v>34</v>
      </c>
      <c r="I176" s="19">
        <v>2</v>
      </c>
      <c r="J176" s="20">
        <v>45</v>
      </c>
      <c r="K176" s="19">
        <v>2</v>
      </c>
      <c r="L176" s="20">
        <v>35</v>
      </c>
      <c r="M176" s="19">
        <v>2</v>
      </c>
      <c r="N176" s="56">
        <v>32</v>
      </c>
      <c r="O176" s="26"/>
      <c r="Q176" s="19">
        <f aca="true" t="shared" si="21" ref="Q176:R178">SUM(E176+G176+I176+K176+M176+O176)</f>
        <v>10</v>
      </c>
      <c r="R176" s="25">
        <f t="shared" si="21"/>
        <v>183</v>
      </c>
    </row>
    <row r="177" spans="1:18" ht="12.75">
      <c r="A177" s="2" t="s">
        <v>160</v>
      </c>
      <c r="B177" t="s">
        <v>74</v>
      </c>
      <c r="E177" s="21">
        <v>2</v>
      </c>
      <c r="F177" s="22">
        <v>49</v>
      </c>
      <c r="G177" s="21">
        <v>2</v>
      </c>
      <c r="H177" s="22">
        <v>49</v>
      </c>
      <c r="I177" s="21">
        <v>3</v>
      </c>
      <c r="J177" s="22">
        <v>68</v>
      </c>
      <c r="K177" s="21">
        <v>2</v>
      </c>
      <c r="L177" s="22">
        <v>45</v>
      </c>
      <c r="M177" s="21">
        <v>2</v>
      </c>
      <c r="N177" s="133">
        <v>38</v>
      </c>
      <c r="O177" s="26"/>
      <c r="Q177" s="21">
        <f>SUM(E177+G177+I177+K177+M177+O177)</f>
        <v>11</v>
      </c>
      <c r="R177" s="26">
        <f t="shared" si="21"/>
        <v>249</v>
      </c>
    </row>
    <row r="178" spans="1:18" ht="12.75">
      <c r="A178" s="2" t="s">
        <v>160</v>
      </c>
      <c r="B178" t="s">
        <v>75</v>
      </c>
      <c r="E178" s="32">
        <v>2</v>
      </c>
      <c r="F178" s="33">
        <v>44</v>
      </c>
      <c r="G178" s="32">
        <v>2</v>
      </c>
      <c r="H178" s="33">
        <v>39</v>
      </c>
      <c r="I178" s="32">
        <v>2</v>
      </c>
      <c r="J178" s="33">
        <v>40</v>
      </c>
      <c r="K178" s="32">
        <v>2</v>
      </c>
      <c r="L178" s="33">
        <v>45</v>
      </c>
      <c r="M178" s="32">
        <v>2</v>
      </c>
      <c r="N178" s="41">
        <v>38</v>
      </c>
      <c r="O178" s="27"/>
      <c r="Q178" s="32">
        <f t="shared" si="21"/>
        <v>10</v>
      </c>
      <c r="R178" s="27">
        <f t="shared" si="21"/>
        <v>206</v>
      </c>
    </row>
    <row r="179" spans="3:18" ht="13.5" thickBot="1">
      <c r="C179" s="2"/>
      <c r="E179" s="34">
        <f>SUM(E176:E178)</f>
        <v>6</v>
      </c>
      <c r="F179" s="35">
        <f aca="true" t="shared" si="22" ref="F179:N179">SUM(F176:F178)</f>
        <v>130</v>
      </c>
      <c r="G179" s="34">
        <f t="shared" si="22"/>
        <v>6</v>
      </c>
      <c r="H179" s="35">
        <f t="shared" si="22"/>
        <v>122</v>
      </c>
      <c r="I179" s="34">
        <f t="shared" si="22"/>
        <v>7</v>
      </c>
      <c r="J179" s="35">
        <f t="shared" si="22"/>
        <v>153</v>
      </c>
      <c r="K179" s="34">
        <f t="shared" si="22"/>
        <v>6</v>
      </c>
      <c r="L179" s="35">
        <f t="shared" si="22"/>
        <v>125</v>
      </c>
      <c r="M179" s="34">
        <f t="shared" si="22"/>
        <v>6</v>
      </c>
      <c r="N179" s="38">
        <f t="shared" si="22"/>
        <v>108</v>
      </c>
      <c r="O179" s="46"/>
      <c r="P179" s="5" t="s">
        <v>157</v>
      </c>
      <c r="Q179" s="34">
        <f>SUM(Q176:Q178)</f>
        <v>31</v>
      </c>
      <c r="R179" s="39">
        <f>SUM(R176:R178)</f>
        <v>638</v>
      </c>
    </row>
    <row r="180" spans="17:18" ht="13.5" thickTop="1">
      <c r="Q180" s="4"/>
      <c r="R180" s="4"/>
    </row>
    <row r="181" spans="1:1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3.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4" ht="20.25" customHeight="1">
      <c r="A183" s="370" t="s">
        <v>301</v>
      </c>
      <c r="B183" s="371" t="s">
        <v>77</v>
      </c>
      <c r="C183" s="371" t="s">
        <v>78</v>
      </c>
      <c r="D183" s="372"/>
    </row>
    <row r="184" spans="1:16" ht="20.25" customHeight="1">
      <c r="A184" s="373" t="s">
        <v>79</v>
      </c>
      <c r="B184" s="374"/>
      <c r="C184" s="374"/>
      <c r="D184" s="375"/>
      <c r="O184" s="73" t="s">
        <v>149</v>
      </c>
      <c r="P184" s="73" t="s">
        <v>143</v>
      </c>
    </row>
    <row r="185" spans="1:16" ht="20.25" customHeight="1" thickBot="1">
      <c r="A185" s="376"/>
      <c r="B185" s="377"/>
      <c r="C185" s="377"/>
      <c r="D185" s="378"/>
      <c r="I185" s="103" t="s">
        <v>162</v>
      </c>
      <c r="J185" s="103"/>
      <c r="K185" s="103"/>
      <c r="L185" s="103"/>
      <c r="M185" s="103"/>
      <c r="N185" s="103"/>
      <c r="O185" s="74">
        <f>SUM(Q188+Q191)</f>
        <v>25</v>
      </c>
      <c r="P185" s="74">
        <f>SUM(R188+R191)</f>
        <v>620</v>
      </c>
    </row>
    <row r="186" spans="1:18" ht="14.25" customHeight="1" thickBot="1">
      <c r="A186" s="42"/>
      <c r="B186" s="42"/>
      <c r="C186" s="42"/>
      <c r="D186" s="42"/>
      <c r="Q186" s="94"/>
      <c r="R186" s="94"/>
    </row>
    <row r="187" spans="1:18" ht="33.75" customHeight="1" thickBot="1">
      <c r="A187" s="42"/>
      <c r="B187" s="42"/>
      <c r="C187" s="42"/>
      <c r="D187" s="42"/>
      <c r="E187" s="72" t="s">
        <v>155</v>
      </c>
      <c r="F187" s="72" t="s">
        <v>153</v>
      </c>
      <c r="G187" s="72" t="s">
        <v>154</v>
      </c>
      <c r="H187" s="86" t="s">
        <v>158</v>
      </c>
      <c r="Q187" s="29" t="s">
        <v>149</v>
      </c>
      <c r="R187" s="107" t="s">
        <v>143</v>
      </c>
    </row>
    <row r="188" spans="1:18" ht="13.5" thickBot="1">
      <c r="A188" s="2" t="s">
        <v>159</v>
      </c>
      <c r="B188" t="s">
        <v>80</v>
      </c>
      <c r="E188" s="101">
        <v>60</v>
      </c>
      <c r="F188" s="101">
        <v>66</v>
      </c>
      <c r="G188" s="101">
        <v>50</v>
      </c>
      <c r="H188" s="101">
        <v>6</v>
      </c>
      <c r="M188" s="2"/>
      <c r="P188" s="70" t="s">
        <v>156</v>
      </c>
      <c r="Q188" s="23">
        <f>SUM(H188)</f>
        <v>6</v>
      </c>
      <c r="R188" s="242">
        <f>SUM(E188:G188)</f>
        <v>176</v>
      </c>
    </row>
    <row r="189" spans="1:18" ht="14.25" thickBot="1" thickTop="1">
      <c r="A189" s="2"/>
      <c r="Q189" s="40"/>
      <c r="R189" s="40"/>
    </row>
    <row r="190" spans="1:18" ht="12.75">
      <c r="A190" s="2"/>
      <c r="E190" s="43" t="s">
        <v>142</v>
      </c>
      <c r="F190" s="44" t="s">
        <v>143</v>
      </c>
      <c r="G190" s="43" t="s">
        <v>144</v>
      </c>
      <c r="H190" s="44" t="s">
        <v>143</v>
      </c>
      <c r="I190" s="43" t="s">
        <v>145</v>
      </c>
      <c r="J190" s="44" t="s">
        <v>143</v>
      </c>
      <c r="K190" s="43" t="s">
        <v>146</v>
      </c>
      <c r="L190" s="44" t="s">
        <v>143</v>
      </c>
      <c r="M190" s="43" t="s">
        <v>147</v>
      </c>
      <c r="N190" s="44" t="s">
        <v>143</v>
      </c>
      <c r="O190" s="45" t="s">
        <v>148</v>
      </c>
      <c r="Q190" s="40"/>
      <c r="R190" s="40"/>
    </row>
    <row r="191" spans="1:18" ht="13.5" thickBot="1">
      <c r="A191" s="2" t="s">
        <v>160</v>
      </c>
      <c r="B191" t="s">
        <v>81</v>
      </c>
      <c r="E191" s="47">
        <v>3</v>
      </c>
      <c r="F191" s="49">
        <v>79</v>
      </c>
      <c r="G191" s="47">
        <v>4</v>
      </c>
      <c r="H191" s="49">
        <v>85</v>
      </c>
      <c r="I191" s="47">
        <v>4</v>
      </c>
      <c r="J191" s="49">
        <v>83</v>
      </c>
      <c r="K191" s="47">
        <v>4</v>
      </c>
      <c r="L191" s="49">
        <v>94</v>
      </c>
      <c r="M191" s="47">
        <v>4</v>
      </c>
      <c r="N191" s="49">
        <v>103</v>
      </c>
      <c r="O191" s="49"/>
      <c r="P191" s="5" t="s">
        <v>157</v>
      </c>
      <c r="Q191" s="23">
        <f>SUM(E191+G191+I191+K191+M191+O191)</f>
        <v>19</v>
      </c>
      <c r="R191" s="39">
        <f>SUM(F191+H191+J191+L191+N191)</f>
        <v>444</v>
      </c>
    </row>
    <row r="192" ht="13.5" thickTop="1"/>
    <row r="193" spans="1:1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ht="13.5" thickBot="1"/>
    <row r="195" spans="1:4" ht="18.75" customHeight="1">
      <c r="A195" s="370" t="s">
        <v>300</v>
      </c>
      <c r="B195" s="371" t="s">
        <v>82</v>
      </c>
      <c r="C195" s="371" t="s">
        <v>83</v>
      </c>
      <c r="D195" s="372"/>
    </row>
    <row r="196" spans="1:16" ht="18" customHeight="1">
      <c r="A196" s="373" t="s">
        <v>84</v>
      </c>
      <c r="B196" s="374"/>
      <c r="C196" s="374"/>
      <c r="D196" s="375"/>
      <c r="O196" s="73" t="s">
        <v>149</v>
      </c>
      <c r="P196" s="73" t="s">
        <v>143</v>
      </c>
    </row>
    <row r="197" spans="1:16" ht="21" thickBot="1">
      <c r="A197" s="376"/>
      <c r="B197" s="377"/>
      <c r="C197" s="377"/>
      <c r="D197" s="378"/>
      <c r="I197" s="103" t="s">
        <v>162</v>
      </c>
      <c r="J197" s="103"/>
      <c r="K197" s="103"/>
      <c r="L197" s="103"/>
      <c r="M197" s="103"/>
      <c r="N197" s="103"/>
      <c r="O197" s="74">
        <f>SUM(Q203+Q209)</f>
        <v>33</v>
      </c>
      <c r="P197" s="74">
        <f>SUM(R203+R209)</f>
        <v>773</v>
      </c>
    </row>
    <row r="198" spans="1:4" ht="13.5" thickBot="1">
      <c r="A198" s="42"/>
      <c r="B198" s="42"/>
      <c r="C198" s="42"/>
      <c r="D198" s="42"/>
    </row>
    <row r="199" spans="1:18" ht="33.75">
      <c r="A199" s="42"/>
      <c r="B199" s="42"/>
      <c r="C199" s="42"/>
      <c r="D199" s="42"/>
      <c r="E199" s="72" t="s">
        <v>155</v>
      </c>
      <c r="F199" s="72" t="s">
        <v>153</v>
      </c>
      <c r="G199" s="72" t="s">
        <v>154</v>
      </c>
      <c r="H199" s="86" t="s">
        <v>158</v>
      </c>
      <c r="Q199" s="57" t="s">
        <v>149</v>
      </c>
      <c r="R199" s="58" t="s">
        <v>143</v>
      </c>
    </row>
    <row r="200" spans="1:18" ht="13.5" customHeight="1">
      <c r="A200" s="2" t="s">
        <v>159</v>
      </c>
      <c r="B200" t="s">
        <v>85</v>
      </c>
      <c r="E200" s="68">
        <v>43</v>
      </c>
      <c r="F200" s="68">
        <v>42</v>
      </c>
      <c r="G200" s="68">
        <v>29</v>
      </c>
      <c r="H200" s="68">
        <v>4</v>
      </c>
      <c r="Q200" s="19">
        <f>SUM(H200)</f>
        <v>4</v>
      </c>
      <c r="R200" s="25">
        <f>SUM(E200:G200)</f>
        <v>114</v>
      </c>
    </row>
    <row r="201" spans="1:18" ht="12.75">
      <c r="A201" s="2" t="s">
        <v>159</v>
      </c>
      <c r="B201" t="s">
        <v>86</v>
      </c>
      <c r="E201" s="26">
        <v>10</v>
      </c>
      <c r="F201" s="26">
        <v>8</v>
      </c>
      <c r="G201" s="26">
        <v>13</v>
      </c>
      <c r="H201" s="26">
        <v>1</v>
      </c>
      <c r="Q201" s="21">
        <f>SUM(H201)</f>
        <v>1</v>
      </c>
      <c r="R201" s="26">
        <f>SUM(E201:G201)</f>
        <v>31</v>
      </c>
    </row>
    <row r="202" spans="1:18" ht="12.75">
      <c r="A202" s="2" t="s">
        <v>159</v>
      </c>
      <c r="B202" t="s">
        <v>87</v>
      </c>
      <c r="E202" s="88">
        <v>21</v>
      </c>
      <c r="F202" s="88">
        <v>25</v>
      </c>
      <c r="G202" s="88">
        <v>20</v>
      </c>
      <c r="H202" s="88">
        <v>3</v>
      </c>
      <c r="Q202" s="32">
        <f>SUM(H202)</f>
        <v>3</v>
      </c>
      <c r="R202" s="27">
        <f>SUM(E202:G202)</f>
        <v>66</v>
      </c>
    </row>
    <row r="203" spans="3:18" ht="13.5" thickBot="1">
      <c r="C203" s="2"/>
      <c r="E203" s="39">
        <f>SUM(E200:E202)</f>
        <v>74</v>
      </c>
      <c r="F203" s="39">
        <f>SUM(F200:F202)</f>
        <v>75</v>
      </c>
      <c r="G203" s="39">
        <f>SUM(G200:G202)</f>
        <v>62</v>
      </c>
      <c r="H203" s="39">
        <f>SUM(H200:H202)</f>
        <v>8</v>
      </c>
      <c r="M203" s="2"/>
      <c r="P203" s="70" t="s">
        <v>156</v>
      </c>
      <c r="Q203" s="34">
        <f>SUM(Q200:Q202)</f>
        <v>8</v>
      </c>
      <c r="R203" s="39">
        <f>SUM(R200:R202)</f>
        <v>211</v>
      </c>
    </row>
    <row r="204" spans="3:18" ht="14.25" thickBot="1" thickTop="1">
      <c r="C204" s="2"/>
      <c r="Q204" s="36"/>
      <c r="R204" s="36"/>
    </row>
    <row r="205" spans="5:15" ht="13.5" thickBot="1">
      <c r="E205" s="15" t="s">
        <v>142</v>
      </c>
      <c r="F205" s="17" t="s">
        <v>143</v>
      </c>
      <c r="G205" s="15" t="s">
        <v>144</v>
      </c>
      <c r="H205" s="17" t="s">
        <v>143</v>
      </c>
      <c r="I205" s="15" t="s">
        <v>145</v>
      </c>
      <c r="J205" s="17" t="s">
        <v>143</v>
      </c>
      <c r="K205" s="15" t="s">
        <v>146</v>
      </c>
      <c r="L205" s="17" t="s">
        <v>143</v>
      </c>
      <c r="M205" s="15" t="s">
        <v>147</v>
      </c>
      <c r="N205" s="17" t="s">
        <v>143</v>
      </c>
      <c r="O205" s="45" t="s">
        <v>148</v>
      </c>
    </row>
    <row r="206" spans="1:18" ht="12.75">
      <c r="A206" s="2" t="s">
        <v>160</v>
      </c>
      <c r="B206" t="s">
        <v>85</v>
      </c>
      <c r="E206" s="19">
        <v>3</v>
      </c>
      <c r="F206" s="20">
        <v>79</v>
      </c>
      <c r="G206" s="19">
        <v>3</v>
      </c>
      <c r="H206" s="20">
        <v>77</v>
      </c>
      <c r="I206" s="19">
        <v>3</v>
      </c>
      <c r="J206" s="20">
        <v>73</v>
      </c>
      <c r="K206" s="19">
        <v>3</v>
      </c>
      <c r="L206" s="20">
        <v>76</v>
      </c>
      <c r="M206" s="19">
        <v>3</v>
      </c>
      <c r="N206" s="20">
        <v>63</v>
      </c>
      <c r="O206" s="25"/>
      <c r="Q206" s="19">
        <f aca="true" t="shared" si="23" ref="Q206:R208">SUM(E206,G206,I206,K206,M206)</f>
        <v>15</v>
      </c>
      <c r="R206" s="25">
        <f t="shared" si="23"/>
        <v>368</v>
      </c>
    </row>
    <row r="207" spans="1:18" ht="12.75">
      <c r="A207" s="2" t="s">
        <v>160</v>
      </c>
      <c r="B207" t="s">
        <v>86</v>
      </c>
      <c r="E207" s="21">
        <v>1</v>
      </c>
      <c r="F207" s="22">
        <v>18</v>
      </c>
      <c r="G207" s="21">
        <v>1</v>
      </c>
      <c r="H207" s="22">
        <v>13</v>
      </c>
      <c r="I207" s="21">
        <v>1</v>
      </c>
      <c r="J207" s="22">
        <v>12</v>
      </c>
      <c r="K207" s="21">
        <v>1</v>
      </c>
      <c r="L207" s="22">
        <v>16</v>
      </c>
      <c r="M207" s="21">
        <v>1</v>
      </c>
      <c r="N207" s="22">
        <v>21</v>
      </c>
      <c r="O207" s="26"/>
      <c r="Q207" s="21">
        <f t="shared" si="23"/>
        <v>5</v>
      </c>
      <c r="R207" s="26">
        <f t="shared" si="23"/>
        <v>80</v>
      </c>
    </row>
    <row r="208" spans="1:18" ht="12.75">
      <c r="A208" s="2" t="s">
        <v>160</v>
      </c>
      <c r="B208" t="s">
        <v>87</v>
      </c>
      <c r="E208" s="32">
        <v>1</v>
      </c>
      <c r="F208" s="33">
        <v>25</v>
      </c>
      <c r="G208" s="32">
        <v>1</v>
      </c>
      <c r="H208" s="33">
        <v>25</v>
      </c>
      <c r="I208" s="32">
        <v>1</v>
      </c>
      <c r="J208" s="33">
        <v>20</v>
      </c>
      <c r="K208" s="32">
        <v>1</v>
      </c>
      <c r="L208" s="33">
        <v>24</v>
      </c>
      <c r="M208" s="32">
        <v>1</v>
      </c>
      <c r="N208" s="33">
        <v>20</v>
      </c>
      <c r="O208" s="27"/>
      <c r="Q208" s="32">
        <f t="shared" si="23"/>
        <v>5</v>
      </c>
      <c r="R208" s="27">
        <f t="shared" si="23"/>
        <v>114</v>
      </c>
    </row>
    <row r="209" spans="3:18" ht="13.5" thickBot="1">
      <c r="C209" s="2"/>
      <c r="E209" s="34">
        <f>SUM(E206:E208)</f>
        <v>5</v>
      </c>
      <c r="F209" s="35">
        <f aca="true" t="shared" si="24" ref="F209:N209">SUM(F206:F208)</f>
        <v>122</v>
      </c>
      <c r="G209" s="34">
        <f t="shared" si="24"/>
        <v>5</v>
      </c>
      <c r="H209" s="35">
        <f t="shared" si="24"/>
        <v>115</v>
      </c>
      <c r="I209" s="34">
        <f t="shared" si="24"/>
        <v>5</v>
      </c>
      <c r="J209" s="35">
        <f t="shared" si="24"/>
        <v>105</v>
      </c>
      <c r="K209" s="34">
        <f t="shared" si="24"/>
        <v>5</v>
      </c>
      <c r="L209" s="35">
        <f t="shared" si="24"/>
        <v>116</v>
      </c>
      <c r="M209" s="34">
        <f t="shared" si="24"/>
        <v>5</v>
      </c>
      <c r="N209" s="35">
        <f t="shared" si="24"/>
        <v>104</v>
      </c>
      <c r="O209" s="46"/>
      <c r="P209" s="5" t="s">
        <v>157</v>
      </c>
      <c r="Q209" s="23">
        <f>SUM(Q206:Q208)</f>
        <v>25</v>
      </c>
      <c r="R209" s="39">
        <f>SUM(R206:R208)</f>
        <v>562</v>
      </c>
    </row>
    <row r="210" ht="13.5" thickTop="1"/>
    <row r="211" spans="1:19" ht="13.5" thickBo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4" ht="21" customHeight="1">
      <c r="A212" s="370" t="s">
        <v>302</v>
      </c>
      <c r="B212" s="371" t="s">
        <v>88</v>
      </c>
      <c r="C212" s="371" t="s">
        <v>89</v>
      </c>
      <c r="D212" s="372"/>
    </row>
    <row r="213" spans="1:16" ht="19.5" customHeight="1">
      <c r="A213" s="373" t="s">
        <v>90</v>
      </c>
      <c r="B213" s="374"/>
      <c r="C213" s="374"/>
      <c r="D213" s="375"/>
      <c r="O213" s="73" t="s">
        <v>149</v>
      </c>
      <c r="P213" s="73" t="s">
        <v>143</v>
      </c>
    </row>
    <row r="214" spans="1:16" ht="21" thickBot="1">
      <c r="A214" s="376"/>
      <c r="B214" s="377"/>
      <c r="C214" s="377"/>
      <c r="D214" s="378"/>
      <c r="I214" s="103" t="s">
        <v>162</v>
      </c>
      <c r="J214" s="103"/>
      <c r="K214" s="103"/>
      <c r="L214" s="103"/>
      <c r="M214" s="103"/>
      <c r="N214" s="103"/>
      <c r="O214" s="74">
        <f>SUM(Q220+Q225)</f>
        <v>32</v>
      </c>
      <c r="P214" s="74">
        <f>SUM(R220+R225)</f>
        <v>697</v>
      </c>
    </row>
    <row r="215" spans="1:4" ht="13.5" thickBot="1">
      <c r="A215" s="42"/>
      <c r="B215" s="42"/>
      <c r="C215" s="42"/>
      <c r="D215" s="42"/>
    </row>
    <row r="216" spans="1:18" ht="33.75">
      <c r="A216" s="42"/>
      <c r="B216" s="42"/>
      <c r="C216" s="42"/>
      <c r="D216" s="42"/>
      <c r="E216" s="72" t="s">
        <v>155</v>
      </c>
      <c r="F216" s="72" t="s">
        <v>153</v>
      </c>
      <c r="G216" s="72" t="s">
        <v>154</v>
      </c>
      <c r="H216" s="86" t="s">
        <v>158</v>
      </c>
      <c r="Q216" s="57" t="s">
        <v>149</v>
      </c>
      <c r="R216" s="58" t="s">
        <v>143</v>
      </c>
    </row>
    <row r="217" spans="1:18" ht="12.75">
      <c r="A217" s="2" t="s">
        <v>159</v>
      </c>
      <c r="B217" s="364" t="s">
        <v>91</v>
      </c>
      <c r="C217" s="364"/>
      <c r="E217" s="68">
        <v>47</v>
      </c>
      <c r="F217" s="68">
        <v>48</v>
      </c>
      <c r="G217" s="68">
        <v>38</v>
      </c>
      <c r="H217" s="68">
        <v>5</v>
      </c>
      <c r="Q217" s="19">
        <f>SUM(H217)</f>
        <v>5</v>
      </c>
      <c r="R217" s="25">
        <f>SUM(E217:G217)</f>
        <v>133</v>
      </c>
    </row>
    <row r="218" spans="1:18" ht="12.75">
      <c r="A218" s="2" t="s">
        <v>159</v>
      </c>
      <c r="B218" s="364" t="s">
        <v>92</v>
      </c>
      <c r="C218" s="364"/>
      <c r="E218" s="26">
        <v>37</v>
      </c>
      <c r="F218" s="26">
        <v>30</v>
      </c>
      <c r="G218" s="26">
        <v>38</v>
      </c>
      <c r="H218" s="26">
        <v>4</v>
      </c>
      <c r="Q218" s="21">
        <f>SUM(H218)</f>
        <v>4</v>
      </c>
      <c r="R218" s="26">
        <f>SUM(E218:G218)</f>
        <v>105</v>
      </c>
    </row>
    <row r="219" spans="1:18" ht="12.75">
      <c r="A219" s="2" t="s">
        <v>159</v>
      </c>
      <c r="B219" s="364" t="s">
        <v>93</v>
      </c>
      <c r="C219" s="364"/>
      <c r="E219" s="88">
        <v>26</v>
      </c>
      <c r="F219" s="88">
        <v>20</v>
      </c>
      <c r="G219" s="88">
        <v>26</v>
      </c>
      <c r="H219" s="88">
        <v>3</v>
      </c>
      <c r="Q219" s="32">
        <f>SUM(H219)</f>
        <v>3</v>
      </c>
      <c r="R219" s="27">
        <f>SUM(E219:G219)</f>
        <v>72</v>
      </c>
    </row>
    <row r="220" spans="3:18" ht="13.5" thickBot="1">
      <c r="C220" s="2"/>
      <c r="E220" s="39">
        <f>SUM(E217:E219)</f>
        <v>110</v>
      </c>
      <c r="F220" s="39">
        <f>SUM(F217:F219)</f>
        <v>98</v>
      </c>
      <c r="G220" s="39">
        <f>SUM(G217:G219)</f>
        <v>102</v>
      </c>
      <c r="H220" s="39">
        <f>SUM(H217:H219)</f>
        <v>12</v>
      </c>
      <c r="M220" s="2"/>
      <c r="P220" s="70" t="s">
        <v>156</v>
      </c>
      <c r="Q220" s="34">
        <f>SUM(Q217:Q219)</f>
        <v>12</v>
      </c>
      <c r="R220" s="35">
        <f>SUM(R217:R219)</f>
        <v>310</v>
      </c>
    </row>
    <row r="221" spans="3:18" ht="14.25" thickBot="1" thickTop="1">
      <c r="C221" s="2"/>
      <c r="M221" s="2"/>
      <c r="Q221" s="36"/>
      <c r="R221" s="36"/>
    </row>
    <row r="222" spans="5:15" ht="13.5" thickBot="1">
      <c r="E222" s="15" t="s">
        <v>142</v>
      </c>
      <c r="F222" s="17" t="s">
        <v>143</v>
      </c>
      <c r="G222" s="15" t="s">
        <v>144</v>
      </c>
      <c r="H222" s="17" t="s">
        <v>143</v>
      </c>
      <c r="I222" s="15" t="s">
        <v>145</v>
      </c>
      <c r="J222" s="17" t="s">
        <v>143</v>
      </c>
      <c r="K222" s="15" t="s">
        <v>146</v>
      </c>
      <c r="L222" s="17" t="s">
        <v>143</v>
      </c>
      <c r="M222" s="15" t="s">
        <v>147</v>
      </c>
      <c r="N222" s="17" t="s">
        <v>143</v>
      </c>
      <c r="O222" s="45" t="s">
        <v>148</v>
      </c>
    </row>
    <row r="223" spans="1:18" ht="12.75">
      <c r="A223" s="2" t="s">
        <v>160</v>
      </c>
      <c r="B223" s="364" t="s">
        <v>94</v>
      </c>
      <c r="C223" s="364"/>
      <c r="E223" s="21">
        <v>2</v>
      </c>
      <c r="F223" s="22">
        <v>47</v>
      </c>
      <c r="G223" s="19">
        <v>2</v>
      </c>
      <c r="H223" s="20">
        <v>42</v>
      </c>
      <c r="I223" s="19">
        <v>2</v>
      </c>
      <c r="J223" s="20">
        <v>39</v>
      </c>
      <c r="K223" s="19">
        <v>2</v>
      </c>
      <c r="L223" s="20">
        <v>38</v>
      </c>
      <c r="M223" s="19">
        <v>2</v>
      </c>
      <c r="N223" s="20">
        <v>34</v>
      </c>
      <c r="O223" s="25"/>
      <c r="Q223" s="19">
        <f>SUM(E223+G223+I223+K223+M223+O223)</f>
        <v>10</v>
      </c>
      <c r="R223" s="25">
        <f>SUM(F223+H223+J223+L223+N223+P223)</f>
        <v>200</v>
      </c>
    </row>
    <row r="224" spans="1:18" ht="12.75">
      <c r="A224" s="2" t="s">
        <v>160</v>
      </c>
      <c r="B224" s="364" t="s">
        <v>92</v>
      </c>
      <c r="C224" s="364"/>
      <c r="E224" s="32">
        <v>1</v>
      </c>
      <c r="F224" s="33">
        <v>20</v>
      </c>
      <c r="G224" s="32">
        <v>2</v>
      </c>
      <c r="H224" s="33">
        <v>38</v>
      </c>
      <c r="I224" s="32">
        <v>3</v>
      </c>
      <c r="J224" s="33">
        <v>61</v>
      </c>
      <c r="K224" s="32">
        <v>2</v>
      </c>
      <c r="L224" s="33">
        <v>31</v>
      </c>
      <c r="M224" s="32">
        <v>2</v>
      </c>
      <c r="N224" s="33">
        <v>37</v>
      </c>
      <c r="O224" s="27"/>
      <c r="Q224" s="21">
        <f>SUM(E224+G224+I224+K224+M224+O224)</f>
        <v>10</v>
      </c>
      <c r="R224" s="26">
        <f>SUM(F224+H224+J224+L224+N224+P224)</f>
        <v>187</v>
      </c>
    </row>
    <row r="225" spans="1:18" ht="13.5" thickBot="1">
      <c r="A225" s="2"/>
      <c r="C225" s="2"/>
      <c r="E225" s="34">
        <f>SUM(E223:E224)</f>
        <v>3</v>
      </c>
      <c r="F225" s="35">
        <f aca="true" t="shared" si="25" ref="F225:N225">SUM(F223:F224)</f>
        <v>67</v>
      </c>
      <c r="G225" s="34">
        <f t="shared" si="25"/>
        <v>4</v>
      </c>
      <c r="H225" s="35">
        <f t="shared" si="25"/>
        <v>80</v>
      </c>
      <c r="I225" s="34">
        <f t="shared" si="25"/>
        <v>5</v>
      </c>
      <c r="J225" s="35">
        <f t="shared" si="25"/>
        <v>100</v>
      </c>
      <c r="K225" s="34">
        <f t="shared" si="25"/>
        <v>4</v>
      </c>
      <c r="L225" s="35">
        <f t="shared" si="25"/>
        <v>69</v>
      </c>
      <c r="M225" s="34">
        <f t="shared" si="25"/>
        <v>4</v>
      </c>
      <c r="N225" s="35">
        <f t="shared" si="25"/>
        <v>71</v>
      </c>
      <c r="O225" s="46"/>
      <c r="P225" s="5" t="s">
        <v>157</v>
      </c>
      <c r="Q225" s="23">
        <f>SUM(Q223:Q224)</f>
        <v>20</v>
      </c>
      <c r="R225" s="39">
        <f>SUM(R223:R224)</f>
        <v>387</v>
      </c>
    </row>
    <row r="226" ht="13.5" thickTop="1"/>
    <row r="227" spans="1:19" ht="13.5" thickBo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4" ht="18.75" customHeight="1">
      <c r="A228" s="370" t="s">
        <v>303</v>
      </c>
      <c r="B228" s="371" t="s">
        <v>95</v>
      </c>
      <c r="C228" s="371" t="s">
        <v>96</v>
      </c>
      <c r="D228" s="372"/>
    </row>
    <row r="229" spans="1:16" ht="19.5" customHeight="1">
      <c r="A229" s="373" t="s">
        <v>97</v>
      </c>
      <c r="B229" s="374"/>
      <c r="C229" s="374"/>
      <c r="D229" s="375"/>
      <c r="O229" s="73" t="s">
        <v>149</v>
      </c>
      <c r="P229" s="73" t="s">
        <v>143</v>
      </c>
    </row>
    <row r="230" spans="1:16" ht="21" thickBot="1">
      <c r="A230" s="376"/>
      <c r="B230" s="377"/>
      <c r="C230" s="377"/>
      <c r="D230" s="378"/>
      <c r="I230" s="103" t="s">
        <v>162</v>
      </c>
      <c r="J230" s="103"/>
      <c r="K230" s="103"/>
      <c r="L230" s="103"/>
      <c r="M230" s="103"/>
      <c r="N230" s="103"/>
      <c r="O230" s="74">
        <f>SUM(Q235+Q241)</f>
        <v>42</v>
      </c>
      <c r="P230" s="74">
        <f>SUM(R235+R241)</f>
        <v>919</v>
      </c>
    </row>
    <row r="231" spans="1:4" ht="13.5" thickBot="1">
      <c r="A231" s="42"/>
      <c r="B231" s="42"/>
      <c r="C231" s="42"/>
      <c r="D231" s="42"/>
    </row>
    <row r="232" spans="1:18" ht="33.75">
      <c r="A232" s="42"/>
      <c r="B232" s="42"/>
      <c r="C232" s="42"/>
      <c r="D232" s="42"/>
      <c r="E232" s="72" t="s">
        <v>155</v>
      </c>
      <c r="F232" s="72" t="s">
        <v>153</v>
      </c>
      <c r="G232" s="72" t="s">
        <v>154</v>
      </c>
      <c r="H232" s="86" t="s">
        <v>158</v>
      </c>
      <c r="Q232" s="57" t="s">
        <v>149</v>
      </c>
      <c r="R232" s="58" t="s">
        <v>143</v>
      </c>
    </row>
    <row r="233" spans="1:18" ht="12.75">
      <c r="A233" s="2" t="s">
        <v>159</v>
      </c>
      <c r="B233" s="364" t="s">
        <v>98</v>
      </c>
      <c r="C233" s="364"/>
      <c r="E233" s="68">
        <v>40</v>
      </c>
      <c r="F233" s="68">
        <v>34</v>
      </c>
      <c r="G233" s="68">
        <v>36</v>
      </c>
      <c r="H233" s="68">
        <v>4</v>
      </c>
      <c r="Q233" s="19">
        <f>SUM(H233)</f>
        <v>4</v>
      </c>
      <c r="R233" s="25">
        <f>SUM(E233:G233)</f>
        <v>110</v>
      </c>
    </row>
    <row r="234" spans="1:18" ht="12.75">
      <c r="A234" s="2" t="s">
        <v>159</v>
      </c>
      <c r="B234" s="364" t="s">
        <v>99</v>
      </c>
      <c r="C234" s="364"/>
      <c r="E234" s="26">
        <v>53</v>
      </c>
      <c r="F234" s="26">
        <v>50</v>
      </c>
      <c r="G234" s="26">
        <v>44</v>
      </c>
      <c r="H234" s="26">
        <v>5</v>
      </c>
      <c r="Q234" s="32">
        <f>SUM(H234)</f>
        <v>5</v>
      </c>
      <c r="R234" s="27">
        <f>SUM(E234:G234)</f>
        <v>147</v>
      </c>
    </row>
    <row r="235" spans="5:18" ht="13.5" thickBot="1">
      <c r="E235" s="39">
        <f>SUM(E233:E234)</f>
        <v>93</v>
      </c>
      <c r="F235" s="39">
        <f>SUM(F233:F234)</f>
        <v>84</v>
      </c>
      <c r="G235" s="39">
        <f>SUM(G233:G234)</f>
        <v>80</v>
      </c>
      <c r="H235" s="39">
        <f>SUM(H233:H234)</f>
        <v>9</v>
      </c>
      <c r="M235" s="2"/>
      <c r="P235" s="70" t="s">
        <v>156</v>
      </c>
      <c r="Q235" s="34">
        <f>SUM(Q233:Q234)</f>
        <v>9</v>
      </c>
      <c r="R235" s="39">
        <f>SUM(R233:R234)</f>
        <v>257</v>
      </c>
    </row>
    <row r="236" spans="13:18" ht="14.25" thickBot="1" thickTop="1">
      <c r="M236" s="2"/>
      <c r="Q236" s="36"/>
      <c r="R236" s="36"/>
    </row>
    <row r="237" spans="5:15" ht="13.5" thickBot="1">
      <c r="E237" s="15" t="s">
        <v>142</v>
      </c>
      <c r="F237" s="17" t="s">
        <v>143</v>
      </c>
      <c r="G237" s="15" t="s">
        <v>144</v>
      </c>
      <c r="H237" s="17" t="s">
        <v>143</v>
      </c>
      <c r="I237" s="15" t="s">
        <v>145</v>
      </c>
      <c r="J237" s="17" t="s">
        <v>143</v>
      </c>
      <c r="K237" s="15" t="s">
        <v>146</v>
      </c>
      <c r="L237" s="17" t="s">
        <v>143</v>
      </c>
      <c r="M237" s="15" t="s">
        <v>147</v>
      </c>
      <c r="N237" s="17" t="s">
        <v>143</v>
      </c>
      <c r="O237" s="45" t="s">
        <v>148</v>
      </c>
    </row>
    <row r="238" spans="1:18" ht="12.75">
      <c r="A238" s="2" t="s">
        <v>160</v>
      </c>
      <c r="B238" s="364" t="s">
        <v>100</v>
      </c>
      <c r="C238" s="364"/>
      <c r="E238" s="19">
        <v>3</v>
      </c>
      <c r="F238" s="20">
        <v>64</v>
      </c>
      <c r="G238" s="19">
        <v>3</v>
      </c>
      <c r="H238" s="20">
        <v>52</v>
      </c>
      <c r="I238" s="19">
        <v>3</v>
      </c>
      <c r="J238" s="20">
        <v>69</v>
      </c>
      <c r="K238" s="19">
        <v>4</v>
      </c>
      <c r="L238" s="20">
        <v>81</v>
      </c>
      <c r="M238" s="19">
        <v>3</v>
      </c>
      <c r="N238" s="20">
        <v>75</v>
      </c>
      <c r="O238" s="25"/>
      <c r="Q238" s="19">
        <f>SUM(E238+G238+I238+K238+M238+O238)</f>
        <v>16</v>
      </c>
      <c r="R238" s="25">
        <f>SUM(F238+H238+J238+L238+N238)</f>
        <v>341</v>
      </c>
    </row>
    <row r="239" spans="1:18" ht="12.75">
      <c r="A239" s="2" t="s">
        <v>160</v>
      </c>
      <c r="B239" s="364" t="s">
        <v>101</v>
      </c>
      <c r="C239" s="364"/>
      <c r="E239" s="21">
        <v>2</v>
      </c>
      <c r="F239" s="22">
        <v>43</v>
      </c>
      <c r="G239" s="21">
        <v>3</v>
      </c>
      <c r="H239" s="22">
        <v>54</v>
      </c>
      <c r="I239" s="21">
        <v>2</v>
      </c>
      <c r="J239" s="22">
        <v>28</v>
      </c>
      <c r="K239" s="21">
        <v>2</v>
      </c>
      <c r="L239" s="22">
        <v>30</v>
      </c>
      <c r="M239" s="21">
        <v>2</v>
      </c>
      <c r="N239" s="22">
        <v>46</v>
      </c>
      <c r="O239" s="26"/>
      <c r="Q239" s="21">
        <f>SUM(E239+G239+I239+K239+M239+O239)</f>
        <v>11</v>
      </c>
      <c r="R239" s="26">
        <f>SUM(F239+H239+J239+L239+N239)</f>
        <v>201</v>
      </c>
    </row>
    <row r="240" spans="1:18" ht="12.75">
      <c r="A240" s="2" t="s">
        <v>160</v>
      </c>
      <c r="B240" s="364" t="s">
        <v>102</v>
      </c>
      <c r="C240" s="364"/>
      <c r="E240" s="32">
        <v>2</v>
      </c>
      <c r="F240" s="33">
        <v>35</v>
      </c>
      <c r="G240" s="32">
        <v>1</v>
      </c>
      <c r="H240" s="33">
        <v>20</v>
      </c>
      <c r="I240" s="32">
        <v>1</v>
      </c>
      <c r="J240" s="33">
        <v>18</v>
      </c>
      <c r="K240" s="32">
        <v>1</v>
      </c>
      <c r="L240" s="33">
        <v>22</v>
      </c>
      <c r="M240" s="32">
        <v>1</v>
      </c>
      <c r="N240" s="33">
        <v>25</v>
      </c>
      <c r="O240" s="27"/>
      <c r="Q240" s="21">
        <f>SUM(E240+G240+I240+K240+M240+O240)</f>
        <v>6</v>
      </c>
      <c r="R240" s="26">
        <f>SUM(F240+H240+J240+L240+N240)</f>
        <v>120</v>
      </c>
    </row>
    <row r="241" spans="3:18" ht="13.5" thickBot="1">
      <c r="C241" s="2"/>
      <c r="E241" s="34">
        <f aca="true" t="shared" si="26" ref="E241:N241">SUM(E238:E240)</f>
        <v>7</v>
      </c>
      <c r="F241" s="35">
        <f t="shared" si="26"/>
        <v>142</v>
      </c>
      <c r="G241" s="34">
        <f t="shared" si="26"/>
        <v>7</v>
      </c>
      <c r="H241" s="35">
        <f t="shared" si="26"/>
        <v>126</v>
      </c>
      <c r="I241" s="34">
        <f t="shared" si="26"/>
        <v>6</v>
      </c>
      <c r="J241" s="35">
        <f t="shared" si="26"/>
        <v>115</v>
      </c>
      <c r="K241" s="34">
        <f t="shared" si="26"/>
        <v>7</v>
      </c>
      <c r="L241" s="35">
        <f t="shared" si="26"/>
        <v>133</v>
      </c>
      <c r="M241" s="34">
        <f t="shared" si="26"/>
        <v>6</v>
      </c>
      <c r="N241" s="35">
        <f t="shared" si="26"/>
        <v>146</v>
      </c>
      <c r="O241" s="46"/>
      <c r="P241" s="5" t="s">
        <v>157</v>
      </c>
      <c r="Q241" s="23">
        <f>SUM(Q238:Q240)</f>
        <v>33</v>
      </c>
      <c r="R241" s="39">
        <f>SUM(R238:R240)</f>
        <v>662</v>
      </c>
    </row>
    <row r="242" ht="13.5" thickTop="1"/>
    <row r="243" spans="1:19" ht="13.5" thickBo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4" ht="19.5" customHeight="1">
      <c r="A244" s="370" t="s">
        <v>166</v>
      </c>
      <c r="B244" s="371" t="s">
        <v>95</v>
      </c>
      <c r="C244" s="371" t="s">
        <v>103</v>
      </c>
      <c r="D244" s="372"/>
    </row>
    <row r="245" spans="1:16" ht="15.75" customHeight="1">
      <c r="A245" s="373" t="s">
        <v>104</v>
      </c>
      <c r="B245" s="374"/>
      <c r="C245" s="374"/>
      <c r="D245" s="375"/>
      <c r="O245" s="73" t="s">
        <v>149</v>
      </c>
      <c r="P245" s="73" t="s">
        <v>143</v>
      </c>
    </row>
    <row r="246" spans="1:16" ht="21" thickBot="1">
      <c r="A246" s="376"/>
      <c r="B246" s="377"/>
      <c r="C246" s="377"/>
      <c r="D246" s="378"/>
      <c r="I246" s="103" t="s">
        <v>162</v>
      </c>
      <c r="J246" s="103"/>
      <c r="K246" s="103"/>
      <c r="L246" s="103"/>
      <c r="M246" s="103"/>
      <c r="N246" s="103"/>
      <c r="O246" s="74">
        <f>SUM(Q252+Q258)</f>
        <v>36</v>
      </c>
      <c r="P246" s="74">
        <f>SUM(R252+R258)</f>
        <v>820</v>
      </c>
    </row>
    <row r="247" spans="1:4" ht="13.5" thickBot="1">
      <c r="A247" s="42"/>
      <c r="B247" s="42"/>
      <c r="C247" s="42"/>
      <c r="D247" s="42"/>
    </row>
    <row r="248" spans="1:18" ht="33.75">
      <c r="A248" s="42"/>
      <c r="B248" s="42"/>
      <c r="C248" s="42"/>
      <c r="D248" s="42"/>
      <c r="E248" s="72" t="s">
        <v>155</v>
      </c>
      <c r="F248" s="72" t="s">
        <v>153</v>
      </c>
      <c r="G248" s="72" t="s">
        <v>154</v>
      </c>
      <c r="H248" s="86" t="s">
        <v>158</v>
      </c>
      <c r="Q248" s="57" t="s">
        <v>149</v>
      </c>
      <c r="R248" s="58" t="s">
        <v>143</v>
      </c>
    </row>
    <row r="249" spans="1:18" ht="12.75">
      <c r="A249" s="2" t="s">
        <v>159</v>
      </c>
      <c r="B249" s="364" t="s">
        <v>105</v>
      </c>
      <c r="C249" s="364"/>
      <c r="E249" s="108">
        <v>34</v>
      </c>
      <c r="F249" s="68">
        <v>34</v>
      </c>
      <c r="G249" s="109">
        <v>37</v>
      </c>
      <c r="H249" s="68">
        <v>4</v>
      </c>
      <c r="Q249" s="19">
        <f>SUM(H249)</f>
        <v>4</v>
      </c>
      <c r="R249" s="25">
        <f>SUM(E249:G249)</f>
        <v>105</v>
      </c>
    </row>
    <row r="250" spans="1:18" ht="12.75">
      <c r="A250" s="2" t="s">
        <v>159</v>
      </c>
      <c r="B250" s="364" t="s">
        <v>106</v>
      </c>
      <c r="C250" s="364"/>
      <c r="E250" s="21">
        <v>25</v>
      </c>
      <c r="F250" s="26">
        <v>28</v>
      </c>
      <c r="G250" s="40">
        <v>12</v>
      </c>
      <c r="H250" s="26">
        <v>3</v>
      </c>
      <c r="Q250" s="21">
        <f>SUM(H250)</f>
        <v>3</v>
      </c>
      <c r="R250" s="26">
        <f>SUM(E250:G250)</f>
        <v>65</v>
      </c>
    </row>
    <row r="251" spans="1:18" ht="12.75">
      <c r="A251" s="2" t="s">
        <v>159</v>
      </c>
      <c r="B251" s="364" t="s">
        <v>318</v>
      </c>
      <c r="C251" s="364"/>
      <c r="E251" s="52">
        <v>26</v>
      </c>
      <c r="F251" s="88">
        <v>22</v>
      </c>
      <c r="G251" s="110">
        <v>24</v>
      </c>
      <c r="H251" s="88">
        <v>3</v>
      </c>
      <c r="Q251" s="32">
        <f>SUM(H251)</f>
        <v>3</v>
      </c>
      <c r="R251" s="27">
        <f>SUM(E251:G251)</f>
        <v>72</v>
      </c>
    </row>
    <row r="252" spans="3:18" ht="13.5" thickBot="1">
      <c r="C252" s="2"/>
      <c r="E252" s="55">
        <f>SUM(E249:E251)</f>
        <v>85</v>
      </c>
      <c r="F252" s="55">
        <f>SUM(F249:F251)</f>
        <v>84</v>
      </c>
      <c r="G252" s="55">
        <f>SUM(G249:G251)</f>
        <v>73</v>
      </c>
      <c r="H252" s="55">
        <f>SUM(H249:H251)</f>
        <v>10</v>
      </c>
      <c r="M252" s="2"/>
      <c r="P252" s="70" t="s">
        <v>156</v>
      </c>
      <c r="Q252" s="34">
        <f>SUM(Q249:Q251)</f>
        <v>10</v>
      </c>
      <c r="R252" s="55">
        <f>SUM(R249:R251)</f>
        <v>242</v>
      </c>
    </row>
    <row r="253" spans="3:18" ht="14.25" thickBot="1" thickTop="1">
      <c r="C253" s="2"/>
      <c r="Q253" s="4"/>
      <c r="R253" s="4"/>
    </row>
    <row r="254" spans="5:15" ht="13.5" thickBot="1">
      <c r="E254" s="15" t="s">
        <v>142</v>
      </c>
      <c r="F254" s="17" t="s">
        <v>143</v>
      </c>
      <c r="G254" s="15" t="s">
        <v>144</v>
      </c>
      <c r="H254" s="17" t="s">
        <v>143</v>
      </c>
      <c r="I254" s="15" t="s">
        <v>145</v>
      </c>
      <c r="J254" s="17" t="s">
        <v>143</v>
      </c>
      <c r="K254" s="15" t="s">
        <v>146</v>
      </c>
      <c r="L254" s="17" t="s">
        <v>143</v>
      </c>
      <c r="M254" s="15" t="s">
        <v>147</v>
      </c>
      <c r="N254" s="17" t="s">
        <v>143</v>
      </c>
      <c r="O254" s="45" t="s">
        <v>148</v>
      </c>
    </row>
    <row r="255" spans="1:18" ht="12.75">
      <c r="A255" s="2" t="s">
        <v>160</v>
      </c>
      <c r="B255" s="364" t="s">
        <v>106</v>
      </c>
      <c r="C255" s="364"/>
      <c r="E255" s="19">
        <v>1</v>
      </c>
      <c r="F255" s="20">
        <v>25</v>
      </c>
      <c r="G255" s="19">
        <v>1</v>
      </c>
      <c r="H255" s="20">
        <v>21</v>
      </c>
      <c r="I255" s="19">
        <v>2</v>
      </c>
      <c r="J255" s="20">
        <v>37</v>
      </c>
      <c r="K255" s="19">
        <v>1</v>
      </c>
      <c r="L255" s="20">
        <v>22</v>
      </c>
      <c r="M255" s="19">
        <v>1</v>
      </c>
      <c r="N255" s="20">
        <v>20</v>
      </c>
      <c r="O255" s="25"/>
      <c r="Q255" s="19">
        <f aca="true" t="shared" si="27" ref="Q255:R257">SUM(E255+G255+I255+K255+M255)</f>
        <v>6</v>
      </c>
      <c r="R255" s="25">
        <f t="shared" si="27"/>
        <v>125</v>
      </c>
    </row>
    <row r="256" spans="1:18" ht="12.75">
      <c r="A256" s="2" t="s">
        <v>160</v>
      </c>
      <c r="B256" s="364" t="s">
        <v>107</v>
      </c>
      <c r="C256" s="364"/>
      <c r="E256" s="21">
        <v>3</v>
      </c>
      <c r="F256" s="22">
        <v>69</v>
      </c>
      <c r="G256" s="21">
        <v>3</v>
      </c>
      <c r="H256" s="22">
        <v>69</v>
      </c>
      <c r="I256" s="21">
        <v>3</v>
      </c>
      <c r="J256" s="22">
        <v>74</v>
      </c>
      <c r="K256" s="21">
        <v>3</v>
      </c>
      <c r="L256" s="22">
        <v>71</v>
      </c>
      <c r="M256" s="21">
        <v>3</v>
      </c>
      <c r="N256" s="22">
        <v>71</v>
      </c>
      <c r="O256" s="26"/>
      <c r="Q256" s="21">
        <f t="shared" si="27"/>
        <v>15</v>
      </c>
      <c r="R256" s="26">
        <f t="shared" si="27"/>
        <v>354</v>
      </c>
    </row>
    <row r="257" spans="1:18" ht="12.75">
      <c r="A257" s="2" t="s">
        <v>160</v>
      </c>
      <c r="B257" t="s">
        <v>108</v>
      </c>
      <c r="E257" s="32">
        <v>1</v>
      </c>
      <c r="F257" s="33">
        <v>19</v>
      </c>
      <c r="G257" s="32">
        <v>1</v>
      </c>
      <c r="H257" s="33">
        <v>25</v>
      </c>
      <c r="I257" s="32">
        <v>1</v>
      </c>
      <c r="J257" s="33">
        <v>21</v>
      </c>
      <c r="K257" s="32">
        <v>1</v>
      </c>
      <c r="L257" s="33">
        <v>11</v>
      </c>
      <c r="M257" s="32">
        <v>1</v>
      </c>
      <c r="N257" s="33">
        <v>23</v>
      </c>
      <c r="O257" s="27"/>
      <c r="Q257" s="32">
        <f t="shared" si="27"/>
        <v>5</v>
      </c>
      <c r="R257" s="27">
        <f t="shared" si="27"/>
        <v>99</v>
      </c>
    </row>
    <row r="258" spans="3:18" ht="13.5" thickBot="1">
      <c r="C258" s="2"/>
      <c r="E258" s="34">
        <f aca="true" t="shared" si="28" ref="E258:N258">SUM(E255:E257)</f>
        <v>5</v>
      </c>
      <c r="F258" s="35">
        <f t="shared" si="28"/>
        <v>113</v>
      </c>
      <c r="G258" s="34">
        <f t="shared" si="28"/>
        <v>5</v>
      </c>
      <c r="H258" s="35">
        <f t="shared" si="28"/>
        <v>115</v>
      </c>
      <c r="I258" s="34">
        <f t="shared" si="28"/>
        <v>6</v>
      </c>
      <c r="J258" s="35">
        <f t="shared" si="28"/>
        <v>132</v>
      </c>
      <c r="K258" s="34">
        <f t="shared" si="28"/>
        <v>5</v>
      </c>
      <c r="L258" s="35">
        <f t="shared" si="28"/>
        <v>104</v>
      </c>
      <c r="M258" s="34">
        <f t="shared" si="28"/>
        <v>5</v>
      </c>
      <c r="N258" s="35">
        <f t="shared" si="28"/>
        <v>114</v>
      </c>
      <c r="O258" s="46"/>
      <c r="P258" s="5" t="s">
        <v>157</v>
      </c>
      <c r="Q258" s="34">
        <f>SUM(Q255:Q257)</f>
        <v>26</v>
      </c>
      <c r="R258" s="55">
        <f>SUM(R255:R257)</f>
        <v>578</v>
      </c>
    </row>
    <row r="259" ht="13.5" thickTop="1"/>
    <row r="260" spans="1:18" ht="13.5" thickBo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4" ht="15.75" customHeight="1">
      <c r="A261" s="370" t="s">
        <v>304</v>
      </c>
      <c r="B261" s="371" t="s">
        <v>109</v>
      </c>
      <c r="C261" s="371" t="s">
        <v>110</v>
      </c>
      <c r="D261" s="372"/>
    </row>
    <row r="262" spans="1:16" ht="21" customHeight="1">
      <c r="A262" s="373" t="s">
        <v>111</v>
      </c>
      <c r="B262" s="374"/>
      <c r="C262" s="374"/>
      <c r="D262" s="375"/>
      <c r="O262" s="73" t="s">
        <v>149</v>
      </c>
      <c r="P262" s="73" t="s">
        <v>143</v>
      </c>
    </row>
    <row r="263" spans="1:16" ht="21" thickBot="1">
      <c r="A263" s="376"/>
      <c r="B263" s="377"/>
      <c r="C263" s="377"/>
      <c r="D263" s="378"/>
      <c r="I263" s="103" t="s">
        <v>162</v>
      </c>
      <c r="J263" s="103"/>
      <c r="K263" s="103"/>
      <c r="L263" s="103"/>
      <c r="M263" s="103"/>
      <c r="N263" s="103"/>
      <c r="O263" s="74">
        <f>SUM(Q270+Q275)</f>
        <v>39</v>
      </c>
      <c r="P263" s="74">
        <f>SUM(R270+R275)</f>
        <v>933</v>
      </c>
    </row>
    <row r="264" spans="1:4" ht="13.5" thickBot="1">
      <c r="A264" s="42"/>
      <c r="B264" s="42"/>
      <c r="C264" s="42"/>
      <c r="D264" s="42"/>
    </row>
    <row r="265" spans="1:18" ht="33.75">
      <c r="A265" s="42"/>
      <c r="B265" s="42"/>
      <c r="C265" s="42"/>
      <c r="D265" s="42"/>
      <c r="E265" s="72" t="s">
        <v>155</v>
      </c>
      <c r="F265" s="72" t="s">
        <v>153</v>
      </c>
      <c r="G265" s="72" t="s">
        <v>154</v>
      </c>
      <c r="H265" s="86" t="s">
        <v>158</v>
      </c>
      <c r="Q265" s="57" t="s">
        <v>149</v>
      </c>
      <c r="R265" s="58" t="s">
        <v>143</v>
      </c>
    </row>
    <row r="266" spans="1:18" ht="12.75">
      <c r="A266" s="2" t="s">
        <v>159</v>
      </c>
      <c r="B266" s="364" t="s">
        <v>112</v>
      </c>
      <c r="C266" s="364"/>
      <c r="E266" s="108">
        <v>47</v>
      </c>
      <c r="F266" s="68">
        <v>51</v>
      </c>
      <c r="G266" s="68">
        <v>36</v>
      </c>
      <c r="H266" s="87">
        <v>5</v>
      </c>
      <c r="Q266" s="19">
        <f>SUM(H266)</f>
        <v>5</v>
      </c>
      <c r="R266" s="25">
        <f>SUM(E266:G266)</f>
        <v>134</v>
      </c>
    </row>
    <row r="267" spans="1:18" ht="12.75">
      <c r="A267" s="2" t="s">
        <v>159</v>
      </c>
      <c r="B267" t="s">
        <v>113</v>
      </c>
      <c r="E267" s="21">
        <v>29</v>
      </c>
      <c r="F267" s="26">
        <v>27</v>
      </c>
      <c r="G267" s="26">
        <v>23</v>
      </c>
      <c r="H267" s="22">
        <v>3</v>
      </c>
      <c r="Q267" s="21">
        <f>SUM(H267)</f>
        <v>3</v>
      </c>
      <c r="R267" s="26">
        <f>SUM(E267:G267)</f>
        <v>79</v>
      </c>
    </row>
    <row r="268" spans="1:18" ht="12.75">
      <c r="A268" s="2" t="s">
        <v>159</v>
      </c>
      <c r="B268" t="s">
        <v>114</v>
      </c>
      <c r="E268" s="51">
        <v>26</v>
      </c>
      <c r="F268" s="89">
        <v>21</v>
      </c>
      <c r="G268" s="89">
        <v>31</v>
      </c>
      <c r="H268" s="53">
        <v>3</v>
      </c>
      <c r="Q268" s="21">
        <f>SUM(H268)</f>
        <v>3</v>
      </c>
      <c r="R268" s="26">
        <f>SUM(E268:G268)</f>
        <v>78</v>
      </c>
    </row>
    <row r="269" spans="1:18" ht="12.75">
      <c r="A269" s="2" t="s">
        <v>159</v>
      </c>
      <c r="B269" t="s">
        <v>115</v>
      </c>
      <c r="E269" s="52">
        <v>14</v>
      </c>
      <c r="F269" s="88">
        <v>4</v>
      </c>
      <c r="G269" s="88">
        <v>12</v>
      </c>
      <c r="H269" s="54">
        <v>1</v>
      </c>
      <c r="Q269" s="32">
        <f>SUM(H269)</f>
        <v>1</v>
      </c>
      <c r="R269" s="27">
        <f>SUM(E269:G269)</f>
        <v>30</v>
      </c>
    </row>
    <row r="270" spans="3:18" ht="13.5" thickBot="1">
      <c r="C270" s="2"/>
      <c r="E270" s="34">
        <f>SUM(E266:E269)</f>
        <v>116</v>
      </c>
      <c r="F270" s="34">
        <f>SUM(F266:F269)</f>
        <v>103</v>
      </c>
      <c r="G270" s="34">
        <f>SUM(G266:G269)</f>
        <v>102</v>
      </c>
      <c r="H270" s="39">
        <f>SUM(H266:H269)</f>
        <v>12</v>
      </c>
      <c r="M270" s="2"/>
      <c r="P270" s="70" t="s">
        <v>156</v>
      </c>
      <c r="Q270" s="34">
        <f>SUM(Q266:Q269)</f>
        <v>12</v>
      </c>
      <c r="R270" s="55">
        <f>SUM(R266:R269)</f>
        <v>321</v>
      </c>
    </row>
    <row r="271" spans="3:18" ht="14.25" thickBot="1" thickTop="1">
      <c r="C271" s="2"/>
      <c r="Q271" s="36"/>
      <c r="R271" s="36"/>
    </row>
    <row r="272" spans="5:15" ht="13.5" thickBot="1">
      <c r="E272" s="15" t="s">
        <v>142</v>
      </c>
      <c r="F272" s="17" t="s">
        <v>143</v>
      </c>
      <c r="G272" s="15" t="s">
        <v>144</v>
      </c>
      <c r="H272" s="17" t="s">
        <v>143</v>
      </c>
      <c r="I272" s="15" t="s">
        <v>145</v>
      </c>
      <c r="J272" s="17" t="s">
        <v>143</v>
      </c>
      <c r="K272" s="15" t="s">
        <v>146</v>
      </c>
      <c r="L272" s="17" t="s">
        <v>143</v>
      </c>
      <c r="M272" s="15" t="s">
        <v>147</v>
      </c>
      <c r="N272" s="17" t="s">
        <v>143</v>
      </c>
      <c r="O272" s="45" t="s">
        <v>148</v>
      </c>
    </row>
    <row r="273" spans="1:18" ht="12.75">
      <c r="A273" s="2" t="s">
        <v>160</v>
      </c>
      <c r="B273" s="364" t="s">
        <v>116</v>
      </c>
      <c r="C273" s="364"/>
      <c r="E273" s="19">
        <v>3</v>
      </c>
      <c r="F273" s="56">
        <v>77</v>
      </c>
      <c r="G273" s="64">
        <v>3</v>
      </c>
      <c r="H273" s="20">
        <v>74</v>
      </c>
      <c r="I273" s="19">
        <v>4</v>
      </c>
      <c r="J273" s="20">
        <v>92</v>
      </c>
      <c r="K273" s="19">
        <v>3</v>
      </c>
      <c r="L273" s="20">
        <v>76</v>
      </c>
      <c r="M273" s="19">
        <v>4</v>
      </c>
      <c r="N273" s="20">
        <v>85</v>
      </c>
      <c r="O273" s="25"/>
      <c r="Q273" s="19">
        <f>SUM(E273+G273+I273+K273+M273)</f>
        <v>17</v>
      </c>
      <c r="R273" s="25">
        <f>SUM(F273+H273+J273+L273+N273)</f>
        <v>404</v>
      </c>
    </row>
    <row r="274" spans="1:18" ht="12.75">
      <c r="A274" s="2" t="s">
        <v>160</v>
      </c>
      <c r="B274" s="364" t="s">
        <v>117</v>
      </c>
      <c r="C274" s="364"/>
      <c r="E274" s="21">
        <v>2</v>
      </c>
      <c r="F274" s="40">
        <v>35</v>
      </c>
      <c r="G274" s="21">
        <v>2</v>
      </c>
      <c r="H274" s="22">
        <v>45</v>
      </c>
      <c r="I274" s="21">
        <v>2</v>
      </c>
      <c r="J274" s="22">
        <v>44</v>
      </c>
      <c r="K274" s="21">
        <v>2</v>
      </c>
      <c r="L274" s="22">
        <v>40</v>
      </c>
      <c r="M274" s="21">
        <v>2</v>
      </c>
      <c r="N274" s="22">
        <v>44</v>
      </c>
      <c r="O274" s="26"/>
      <c r="Q274" s="32">
        <f>SUM(E274+G274+I274+K274+M274)</f>
        <v>10</v>
      </c>
      <c r="R274" s="27">
        <f>SUM(F274+H274+J274+L274+N274)</f>
        <v>208</v>
      </c>
    </row>
    <row r="275" spans="1:18" ht="13.5" thickBot="1">
      <c r="A275" s="2"/>
      <c r="C275" s="2"/>
      <c r="E275" s="23">
        <f>SUM(E273:E274)</f>
        <v>5</v>
      </c>
      <c r="F275" s="63">
        <f aca="true" t="shared" si="29" ref="F275:N275">SUM(F273:F274)</f>
        <v>112</v>
      </c>
      <c r="G275" s="23">
        <f t="shared" si="29"/>
        <v>5</v>
      </c>
      <c r="H275" s="63">
        <f t="shared" si="29"/>
        <v>119</v>
      </c>
      <c r="I275" s="23">
        <f t="shared" si="29"/>
        <v>6</v>
      </c>
      <c r="J275" s="63">
        <f t="shared" si="29"/>
        <v>136</v>
      </c>
      <c r="K275" s="23">
        <f t="shared" si="29"/>
        <v>5</v>
      </c>
      <c r="L275" s="63">
        <f t="shared" si="29"/>
        <v>116</v>
      </c>
      <c r="M275" s="23">
        <f t="shared" si="29"/>
        <v>6</v>
      </c>
      <c r="N275" s="63">
        <f t="shared" si="29"/>
        <v>129</v>
      </c>
      <c r="O275" s="65"/>
      <c r="P275" s="5" t="s">
        <v>157</v>
      </c>
      <c r="Q275" s="34">
        <f>SUM(Q273:Q274)</f>
        <v>27</v>
      </c>
      <c r="R275" s="39">
        <f>SUM(R273:R274)</f>
        <v>612</v>
      </c>
    </row>
    <row r="276" spans="1:19" ht="14.25" thickBot="1" thickTop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4" ht="27.75" customHeight="1">
      <c r="A277" s="370" t="s">
        <v>305</v>
      </c>
      <c r="B277" s="371" t="s">
        <v>118</v>
      </c>
      <c r="C277" s="371" t="s">
        <v>119</v>
      </c>
      <c r="D277" s="372"/>
    </row>
    <row r="278" spans="1:16" ht="9.75" customHeight="1">
      <c r="A278" s="373" t="s">
        <v>120</v>
      </c>
      <c r="B278" s="374"/>
      <c r="C278" s="374"/>
      <c r="D278" s="375"/>
      <c r="O278" s="73" t="s">
        <v>149</v>
      </c>
      <c r="P278" s="73" t="s">
        <v>143</v>
      </c>
    </row>
    <row r="279" spans="1:16" ht="21" thickBot="1">
      <c r="A279" s="376"/>
      <c r="B279" s="377"/>
      <c r="C279" s="377"/>
      <c r="D279" s="378"/>
      <c r="I279" s="103" t="s">
        <v>162</v>
      </c>
      <c r="J279" s="103"/>
      <c r="K279" s="103"/>
      <c r="L279" s="103"/>
      <c r="M279" s="103"/>
      <c r="N279" s="103"/>
      <c r="O279" s="74">
        <f>SUM(Q284+Q290)</f>
        <v>50</v>
      </c>
      <c r="P279" s="354">
        <f>SUM(R284+R290)</f>
        <v>1121</v>
      </c>
    </row>
    <row r="280" spans="1:4" ht="13.5" thickBot="1">
      <c r="A280" s="42"/>
      <c r="B280" s="42"/>
      <c r="C280" s="42"/>
      <c r="D280" s="42"/>
    </row>
    <row r="281" spans="1:18" ht="33.75">
      <c r="A281" s="42"/>
      <c r="B281" s="42"/>
      <c r="C281" s="42"/>
      <c r="D281" s="42"/>
      <c r="E281" s="72" t="s">
        <v>155</v>
      </c>
      <c r="F281" s="72" t="s">
        <v>153</v>
      </c>
      <c r="G281" s="72" t="s">
        <v>154</v>
      </c>
      <c r="H281" s="86" t="s">
        <v>158</v>
      </c>
      <c r="Q281" s="57" t="s">
        <v>149</v>
      </c>
      <c r="R281" s="58" t="s">
        <v>143</v>
      </c>
    </row>
    <row r="282" spans="1:18" ht="12.75">
      <c r="A282" s="2" t="s">
        <v>159</v>
      </c>
      <c r="B282" s="364" t="s">
        <v>121</v>
      </c>
      <c r="C282" s="364"/>
      <c r="E282" s="68">
        <v>83</v>
      </c>
      <c r="F282" s="68">
        <v>93</v>
      </c>
      <c r="G282" s="68">
        <v>74</v>
      </c>
      <c r="H282" s="87">
        <v>9</v>
      </c>
      <c r="Q282" s="19">
        <f>SUM(H282)</f>
        <v>9</v>
      </c>
      <c r="R282" s="25">
        <f>SUM(E282:G282)</f>
        <v>250</v>
      </c>
    </row>
    <row r="283" spans="1:18" ht="12.75">
      <c r="A283" s="2" t="s">
        <v>159</v>
      </c>
      <c r="B283" t="s">
        <v>122</v>
      </c>
      <c r="E283" s="27">
        <v>57</v>
      </c>
      <c r="F283" s="27">
        <v>61</v>
      </c>
      <c r="G283" s="27">
        <v>45</v>
      </c>
      <c r="H283" s="33">
        <v>6</v>
      </c>
      <c r="Q283" s="32">
        <f>SUM(H283)</f>
        <v>6</v>
      </c>
      <c r="R283" s="27">
        <f>SUM(E283:G283)</f>
        <v>163</v>
      </c>
    </row>
    <row r="284" spans="3:18" ht="13.5" thickBot="1">
      <c r="C284" s="2"/>
      <c r="E284" s="23">
        <f>SUM(E282:E283)</f>
        <v>140</v>
      </c>
      <c r="F284" s="23">
        <f>SUM(F282:F283)</f>
        <v>154</v>
      </c>
      <c r="G284" s="23">
        <f>SUM(G282:G283)</f>
        <v>119</v>
      </c>
      <c r="H284" s="39">
        <f>SUM(H282:H283)</f>
        <v>15</v>
      </c>
      <c r="M284" s="2"/>
      <c r="P284" s="70" t="s">
        <v>156</v>
      </c>
      <c r="Q284" s="34">
        <f>SUM(Q282:Q283)</f>
        <v>15</v>
      </c>
      <c r="R284" s="39">
        <f>SUM(R282:R283)</f>
        <v>413</v>
      </c>
    </row>
    <row r="285" spans="3:18" ht="14.25" thickBot="1" thickTop="1">
      <c r="C285" s="2"/>
      <c r="Q285" s="4"/>
      <c r="R285" s="4"/>
    </row>
    <row r="286" spans="5:15" ht="13.5" thickBot="1">
      <c r="E286" s="15" t="s">
        <v>142</v>
      </c>
      <c r="F286" s="17" t="s">
        <v>143</v>
      </c>
      <c r="G286" s="15" t="s">
        <v>144</v>
      </c>
      <c r="H286" s="17" t="s">
        <v>143</v>
      </c>
      <c r="I286" s="15" t="s">
        <v>145</v>
      </c>
      <c r="J286" s="17" t="s">
        <v>143</v>
      </c>
      <c r="K286" s="15" t="s">
        <v>146</v>
      </c>
      <c r="L286" s="17" t="s">
        <v>143</v>
      </c>
      <c r="M286" s="15" t="s">
        <v>147</v>
      </c>
      <c r="N286" s="17" t="s">
        <v>143</v>
      </c>
      <c r="O286" s="45" t="s">
        <v>148</v>
      </c>
    </row>
    <row r="287" spans="1:18" ht="12.75">
      <c r="A287" s="2" t="s">
        <v>160</v>
      </c>
      <c r="B287" t="s">
        <v>123</v>
      </c>
      <c r="E287" s="19">
        <v>2</v>
      </c>
      <c r="F287" s="56">
        <v>36</v>
      </c>
      <c r="G287" s="19">
        <v>2</v>
      </c>
      <c r="H287" s="56">
        <v>29</v>
      </c>
      <c r="I287" s="19">
        <v>2</v>
      </c>
      <c r="J287" s="56">
        <v>31</v>
      </c>
      <c r="K287" s="19">
        <v>2</v>
      </c>
      <c r="L287" s="56">
        <v>38</v>
      </c>
      <c r="M287" s="19">
        <v>2</v>
      </c>
      <c r="N287" s="56">
        <v>38</v>
      </c>
      <c r="O287" s="25"/>
      <c r="Q287" s="19">
        <f aca="true" t="shared" si="30" ref="Q287:R289">SUM(E287,G287,I287,K287,M287)</f>
        <v>10</v>
      </c>
      <c r="R287" s="25">
        <f t="shared" si="30"/>
        <v>172</v>
      </c>
    </row>
    <row r="288" spans="1:18" ht="12.75">
      <c r="A288" s="2" t="s">
        <v>160</v>
      </c>
      <c r="B288" s="364" t="s">
        <v>124</v>
      </c>
      <c r="C288" s="364"/>
      <c r="E288" s="21">
        <v>2</v>
      </c>
      <c r="F288" s="40">
        <v>47</v>
      </c>
      <c r="G288" s="21">
        <v>2</v>
      </c>
      <c r="H288" s="133">
        <v>33</v>
      </c>
      <c r="I288" s="21">
        <v>2</v>
      </c>
      <c r="J288" s="133">
        <v>36</v>
      </c>
      <c r="K288" s="21">
        <v>2</v>
      </c>
      <c r="L288" s="133">
        <v>48</v>
      </c>
      <c r="M288" s="21">
        <v>2</v>
      </c>
      <c r="N288" s="133">
        <v>45</v>
      </c>
      <c r="O288" s="26"/>
      <c r="Q288" s="21">
        <f t="shared" si="30"/>
        <v>10</v>
      </c>
      <c r="R288" s="26">
        <f t="shared" si="30"/>
        <v>209</v>
      </c>
    </row>
    <row r="289" spans="1:18" ht="12.75">
      <c r="A289" s="2" t="s">
        <v>160</v>
      </c>
      <c r="B289" s="364" t="s">
        <v>125</v>
      </c>
      <c r="C289" s="364"/>
      <c r="E289" s="32">
        <v>3</v>
      </c>
      <c r="F289" s="33">
        <v>65</v>
      </c>
      <c r="G289" s="32">
        <v>2</v>
      </c>
      <c r="H289" s="33">
        <v>53</v>
      </c>
      <c r="I289" s="32">
        <v>3</v>
      </c>
      <c r="J289" s="33">
        <v>68</v>
      </c>
      <c r="K289" s="32">
        <v>4</v>
      </c>
      <c r="L289" s="33">
        <v>78</v>
      </c>
      <c r="M289" s="32">
        <v>3</v>
      </c>
      <c r="N289" s="33">
        <v>63</v>
      </c>
      <c r="O289" s="27"/>
      <c r="Q289" s="32">
        <f t="shared" si="30"/>
        <v>15</v>
      </c>
      <c r="R289" s="27">
        <f t="shared" si="30"/>
        <v>327</v>
      </c>
    </row>
    <row r="290" spans="3:18" ht="13.5" thickBot="1">
      <c r="C290" s="2"/>
      <c r="E290" s="34">
        <f>SUM(E287:E289)</f>
        <v>7</v>
      </c>
      <c r="F290" s="35">
        <f aca="true" t="shared" si="31" ref="F290:N290">SUM(F287:F289)</f>
        <v>148</v>
      </c>
      <c r="G290" s="34">
        <f t="shared" si="31"/>
        <v>6</v>
      </c>
      <c r="H290" s="35">
        <f t="shared" si="31"/>
        <v>115</v>
      </c>
      <c r="I290" s="34">
        <f t="shared" si="31"/>
        <v>7</v>
      </c>
      <c r="J290" s="35">
        <f t="shared" si="31"/>
        <v>135</v>
      </c>
      <c r="K290" s="34">
        <f t="shared" si="31"/>
        <v>8</v>
      </c>
      <c r="L290" s="35">
        <f t="shared" si="31"/>
        <v>164</v>
      </c>
      <c r="M290" s="34">
        <f t="shared" si="31"/>
        <v>7</v>
      </c>
      <c r="N290" s="35">
        <f t="shared" si="31"/>
        <v>146</v>
      </c>
      <c r="O290" s="46"/>
      <c r="P290" s="5" t="s">
        <v>157</v>
      </c>
      <c r="Q290" s="34">
        <f>SUM(Q287:Q289)</f>
        <v>35</v>
      </c>
      <c r="R290" s="55">
        <f>SUM(R287:R289)</f>
        <v>708</v>
      </c>
    </row>
    <row r="291" ht="13.5" thickTop="1"/>
    <row r="292" spans="1:20" ht="13.5" thickBo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4" ht="27" customHeight="1">
      <c r="A293" s="370" t="s">
        <v>281</v>
      </c>
      <c r="B293" s="371" t="s">
        <v>126</v>
      </c>
      <c r="C293" s="371" t="s">
        <v>127</v>
      </c>
      <c r="D293" s="372"/>
    </row>
    <row r="294" spans="1:16" ht="9" customHeight="1">
      <c r="A294" s="373" t="s">
        <v>128</v>
      </c>
      <c r="B294" s="374"/>
      <c r="C294" s="374"/>
      <c r="D294" s="375"/>
      <c r="O294" s="73" t="s">
        <v>149</v>
      </c>
      <c r="P294" s="73" t="s">
        <v>143</v>
      </c>
    </row>
    <row r="295" spans="1:16" ht="24" customHeight="1" thickBot="1">
      <c r="A295" s="376"/>
      <c r="B295" s="377"/>
      <c r="C295" s="377"/>
      <c r="D295" s="378"/>
      <c r="I295" s="103" t="s">
        <v>162</v>
      </c>
      <c r="J295" s="103"/>
      <c r="K295" s="103"/>
      <c r="L295" s="103"/>
      <c r="M295" s="103"/>
      <c r="N295" s="103"/>
      <c r="O295" s="74">
        <f>SUM(Q300+Q306)</f>
        <v>42</v>
      </c>
      <c r="P295" s="74">
        <f>SUM(R300+R306)</f>
        <v>952</v>
      </c>
    </row>
    <row r="296" spans="1:4" ht="15" customHeight="1" thickBot="1">
      <c r="A296" s="42"/>
      <c r="B296" s="42"/>
      <c r="C296" s="42"/>
      <c r="D296" s="42"/>
    </row>
    <row r="297" spans="1:18" ht="33.75">
      <c r="A297" s="42"/>
      <c r="B297" s="42"/>
      <c r="C297" s="42"/>
      <c r="D297" s="42"/>
      <c r="E297" s="72" t="s">
        <v>155</v>
      </c>
      <c r="F297" s="72" t="s">
        <v>153</v>
      </c>
      <c r="G297" s="72" t="s">
        <v>154</v>
      </c>
      <c r="H297" s="86" t="s">
        <v>158</v>
      </c>
      <c r="Q297" s="57" t="s">
        <v>149</v>
      </c>
      <c r="R297" s="58" t="s">
        <v>143</v>
      </c>
    </row>
    <row r="298" spans="1:18" ht="12.75">
      <c r="A298" s="2" t="s">
        <v>159</v>
      </c>
      <c r="B298" s="364" t="s">
        <v>129</v>
      </c>
      <c r="C298" s="364"/>
      <c r="E298" s="108">
        <v>65</v>
      </c>
      <c r="F298" s="68">
        <v>50</v>
      </c>
      <c r="G298" s="109">
        <v>48</v>
      </c>
      <c r="H298" s="68">
        <v>6</v>
      </c>
      <c r="Q298" s="19">
        <f>SUM(H298)</f>
        <v>6</v>
      </c>
      <c r="R298" s="25">
        <f>SUM(E298:G298)</f>
        <v>163</v>
      </c>
    </row>
    <row r="299" spans="1:18" ht="12.75">
      <c r="A299" s="2" t="s">
        <v>159</v>
      </c>
      <c r="B299" s="364" t="s">
        <v>130</v>
      </c>
      <c r="C299" s="364"/>
      <c r="E299" s="32">
        <v>38</v>
      </c>
      <c r="F299" s="27">
        <v>21</v>
      </c>
      <c r="G299" s="41">
        <v>28</v>
      </c>
      <c r="H299" s="27">
        <v>3</v>
      </c>
      <c r="Q299" s="32">
        <f>SUM(H299)</f>
        <v>3</v>
      </c>
      <c r="R299" s="27">
        <f>SUM(E299:G299)</f>
        <v>87</v>
      </c>
    </row>
    <row r="300" spans="5:18" ht="13.5" thickBot="1">
      <c r="E300" s="39">
        <f>SUM(E298:E299)</f>
        <v>103</v>
      </c>
      <c r="F300" s="39">
        <f>SUM(F298:F299)</f>
        <v>71</v>
      </c>
      <c r="G300" s="39">
        <f>SUM(G298:G299)</f>
        <v>76</v>
      </c>
      <c r="H300" s="39">
        <f>SUM(H298:H299)</f>
        <v>9</v>
      </c>
      <c r="M300" s="2"/>
      <c r="P300" s="70" t="s">
        <v>156</v>
      </c>
      <c r="Q300" s="34">
        <f>SUM(Q298:Q299)</f>
        <v>9</v>
      </c>
      <c r="R300" s="39">
        <f>SUM(R298:R299)</f>
        <v>250</v>
      </c>
    </row>
    <row r="301" spans="3:18" ht="14.25" thickBot="1" thickTop="1">
      <c r="C301" s="2"/>
      <c r="Q301" s="4"/>
      <c r="R301" s="4"/>
    </row>
    <row r="302" spans="5:15" ht="13.5" thickBot="1">
      <c r="E302" s="15" t="s">
        <v>142</v>
      </c>
      <c r="F302" s="17" t="s">
        <v>143</v>
      </c>
      <c r="G302" s="15" t="s">
        <v>144</v>
      </c>
      <c r="H302" s="17" t="s">
        <v>143</v>
      </c>
      <c r="I302" s="15" t="s">
        <v>145</v>
      </c>
      <c r="J302" s="17" t="s">
        <v>143</v>
      </c>
      <c r="K302" s="15" t="s">
        <v>146</v>
      </c>
      <c r="L302" s="17" t="s">
        <v>143</v>
      </c>
      <c r="M302" s="15" t="s">
        <v>147</v>
      </c>
      <c r="N302" s="17" t="s">
        <v>143</v>
      </c>
      <c r="O302" s="45" t="s">
        <v>148</v>
      </c>
    </row>
    <row r="303" spans="1:18" ht="12.75">
      <c r="A303" s="2" t="s">
        <v>160</v>
      </c>
      <c r="B303" s="364" t="s">
        <v>131</v>
      </c>
      <c r="C303" s="364"/>
      <c r="E303" s="19">
        <v>3</v>
      </c>
      <c r="F303" s="56">
        <v>64</v>
      </c>
      <c r="G303" s="19">
        <v>4</v>
      </c>
      <c r="H303" s="56">
        <v>99</v>
      </c>
      <c r="I303" s="19">
        <v>4</v>
      </c>
      <c r="J303" s="56">
        <v>76</v>
      </c>
      <c r="K303" s="19">
        <v>3</v>
      </c>
      <c r="L303" s="56">
        <v>79</v>
      </c>
      <c r="M303" s="19">
        <v>4</v>
      </c>
      <c r="N303" s="56">
        <v>78</v>
      </c>
      <c r="O303" s="25"/>
      <c r="Q303" s="19">
        <f aca="true" t="shared" si="32" ref="Q303:R305">SUM(E303+G303+I303+K303+M303)</f>
        <v>18</v>
      </c>
      <c r="R303" s="25">
        <f t="shared" si="32"/>
        <v>396</v>
      </c>
    </row>
    <row r="304" spans="1:18" ht="12.75">
      <c r="A304" s="2" t="s">
        <v>160</v>
      </c>
      <c r="B304" s="66" t="s">
        <v>324</v>
      </c>
      <c r="C304" s="66"/>
      <c r="E304" s="21">
        <v>2</v>
      </c>
      <c r="F304" s="40">
        <v>45</v>
      </c>
      <c r="G304" s="21">
        <v>2</v>
      </c>
      <c r="H304" s="133">
        <v>37</v>
      </c>
      <c r="I304" s="21">
        <v>2</v>
      </c>
      <c r="J304" s="133">
        <v>42</v>
      </c>
      <c r="K304" s="21">
        <v>2</v>
      </c>
      <c r="L304" s="133">
        <v>43</v>
      </c>
      <c r="M304" s="21">
        <v>2</v>
      </c>
      <c r="N304" s="133">
        <v>44</v>
      </c>
      <c r="O304" s="26"/>
      <c r="Q304" s="21">
        <f t="shared" si="32"/>
        <v>10</v>
      </c>
      <c r="R304" s="26">
        <f t="shared" si="32"/>
        <v>211</v>
      </c>
    </row>
    <row r="305" spans="1:18" ht="12.75">
      <c r="A305" s="2" t="s">
        <v>160</v>
      </c>
      <c r="B305" s="364" t="s">
        <v>132</v>
      </c>
      <c r="C305" s="364"/>
      <c r="E305" s="32">
        <v>1</v>
      </c>
      <c r="F305" s="33">
        <v>22</v>
      </c>
      <c r="G305" s="32">
        <v>1</v>
      </c>
      <c r="H305" s="33">
        <v>18</v>
      </c>
      <c r="I305" s="32">
        <v>1</v>
      </c>
      <c r="J305" s="33">
        <v>17</v>
      </c>
      <c r="K305" s="32">
        <v>1</v>
      </c>
      <c r="L305" s="33">
        <v>22</v>
      </c>
      <c r="M305" s="32">
        <v>1</v>
      </c>
      <c r="N305" s="33">
        <v>16</v>
      </c>
      <c r="O305" s="27"/>
      <c r="Q305" s="21">
        <f t="shared" si="32"/>
        <v>5</v>
      </c>
      <c r="R305" s="26">
        <f t="shared" si="32"/>
        <v>95</v>
      </c>
    </row>
    <row r="306" spans="3:18" ht="13.5" thickBot="1">
      <c r="C306" s="2"/>
      <c r="E306" s="34">
        <f aca="true" t="shared" si="33" ref="E306:N306">SUM(E303:E305)</f>
        <v>6</v>
      </c>
      <c r="F306" s="35">
        <f t="shared" si="33"/>
        <v>131</v>
      </c>
      <c r="G306" s="34">
        <f t="shared" si="33"/>
        <v>7</v>
      </c>
      <c r="H306" s="35">
        <f t="shared" si="33"/>
        <v>154</v>
      </c>
      <c r="I306" s="34">
        <f t="shared" si="33"/>
        <v>7</v>
      </c>
      <c r="J306" s="35">
        <f t="shared" si="33"/>
        <v>135</v>
      </c>
      <c r="K306" s="34">
        <f t="shared" si="33"/>
        <v>6</v>
      </c>
      <c r="L306" s="35">
        <f t="shared" si="33"/>
        <v>144</v>
      </c>
      <c r="M306" s="34">
        <f t="shared" si="33"/>
        <v>7</v>
      </c>
      <c r="N306" s="35">
        <f t="shared" si="33"/>
        <v>138</v>
      </c>
      <c r="O306" s="46"/>
      <c r="P306" s="5" t="s">
        <v>157</v>
      </c>
      <c r="Q306" s="23">
        <f>SUM(Q303:Q305)</f>
        <v>33</v>
      </c>
      <c r="R306" s="39">
        <f>SUM(R303:R305)</f>
        <v>702</v>
      </c>
    </row>
    <row r="307" ht="6.75" customHeight="1" thickTop="1"/>
    <row r="308" spans="1:19" ht="13.5" thickBo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4" ht="18" customHeight="1">
      <c r="A309" s="370" t="s">
        <v>306</v>
      </c>
      <c r="B309" s="371" t="s">
        <v>133</v>
      </c>
      <c r="C309" s="371" t="s">
        <v>134</v>
      </c>
      <c r="D309" s="372"/>
    </row>
    <row r="310" spans="1:16" ht="9" customHeight="1">
      <c r="A310" s="373" t="s">
        <v>135</v>
      </c>
      <c r="B310" s="374"/>
      <c r="C310" s="374"/>
      <c r="D310" s="375"/>
      <c r="O310" s="73" t="s">
        <v>149</v>
      </c>
      <c r="P310" s="73" t="s">
        <v>143</v>
      </c>
    </row>
    <row r="311" spans="1:16" ht="21" thickBot="1">
      <c r="A311" s="376"/>
      <c r="B311" s="377"/>
      <c r="C311" s="377"/>
      <c r="D311" s="378"/>
      <c r="I311" s="103" t="s">
        <v>162</v>
      </c>
      <c r="J311" s="103"/>
      <c r="K311" s="103"/>
      <c r="L311" s="103"/>
      <c r="M311" s="103"/>
      <c r="N311" s="103"/>
      <c r="O311" s="74">
        <f>SUM(Q317+Q324)</f>
        <v>46</v>
      </c>
      <c r="P311" s="74">
        <f>SUM(R317+R324)</f>
        <v>964</v>
      </c>
    </row>
    <row r="312" spans="1:4" ht="13.5" thickBot="1">
      <c r="A312" s="42"/>
      <c r="B312" s="42"/>
      <c r="C312" s="42"/>
      <c r="D312" s="42"/>
    </row>
    <row r="313" spans="1:18" ht="33.75">
      <c r="A313" s="42"/>
      <c r="B313" s="42"/>
      <c r="C313" s="42"/>
      <c r="D313" s="42"/>
      <c r="E313" s="72" t="s">
        <v>155</v>
      </c>
      <c r="F313" s="72" t="s">
        <v>153</v>
      </c>
      <c r="G313" s="72" t="s">
        <v>154</v>
      </c>
      <c r="H313" s="86" t="s">
        <v>158</v>
      </c>
      <c r="Q313" s="57" t="s">
        <v>149</v>
      </c>
      <c r="R313" s="58" t="s">
        <v>143</v>
      </c>
    </row>
    <row r="314" spans="1:18" ht="12.75">
      <c r="A314" s="2" t="s">
        <v>159</v>
      </c>
      <c r="B314" s="66" t="s">
        <v>136</v>
      </c>
      <c r="C314" s="66"/>
      <c r="E314" s="108">
        <v>41</v>
      </c>
      <c r="F314" s="68">
        <v>28</v>
      </c>
      <c r="G314" s="109">
        <v>34</v>
      </c>
      <c r="H314" s="68">
        <v>4</v>
      </c>
      <c r="Q314" s="19">
        <f>SUM(H314)</f>
        <v>4</v>
      </c>
      <c r="R314" s="25">
        <f>SUM(E314:G314)</f>
        <v>103</v>
      </c>
    </row>
    <row r="315" spans="1:18" ht="12.75">
      <c r="A315" s="2" t="s">
        <v>159</v>
      </c>
      <c r="B315" s="364" t="s">
        <v>137</v>
      </c>
      <c r="C315" s="364"/>
      <c r="E315" s="21">
        <v>34</v>
      </c>
      <c r="F315" s="26">
        <v>33</v>
      </c>
      <c r="G315" s="40">
        <v>39</v>
      </c>
      <c r="H315" s="26">
        <v>4</v>
      </c>
      <c r="Q315" s="21">
        <f>SUM(H315)</f>
        <v>4</v>
      </c>
      <c r="R315" s="26">
        <f>SUM(E315:G315)</f>
        <v>106</v>
      </c>
    </row>
    <row r="316" spans="1:18" ht="12.75">
      <c r="A316" s="2" t="s">
        <v>159</v>
      </c>
      <c r="B316" t="s">
        <v>138</v>
      </c>
      <c r="E316" s="51">
        <v>27</v>
      </c>
      <c r="F316" s="88">
        <v>28</v>
      </c>
      <c r="G316" s="105">
        <v>29</v>
      </c>
      <c r="H316" s="88">
        <v>3</v>
      </c>
      <c r="Q316" s="32">
        <f>SUM(H316)</f>
        <v>3</v>
      </c>
      <c r="R316" s="27">
        <f>SUM(E316:G316)</f>
        <v>84</v>
      </c>
    </row>
    <row r="317" spans="3:18" ht="13.5" thickBot="1">
      <c r="C317" s="2"/>
      <c r="E317" s="39">
        <f>SUM(E314:E316)</f>
        <v>102</v>
      </c>
      <c r="F317" s="39">
        <f>SUM(F314:F316)</f>
        <v>89</v>
      </c>
      <c r="G317" s="39">
        <f>SUM(G314:G316)</f>
        <v>102</v>
      </c>
      <c r="H317" s="39">
        <f>SUM(H314:H316)</f>
        <v>11</v>
      </c>
      <c r="M317" s="2"/>
      <c r="Q317" s="34">
        <f>SUM(Q314:Q316)</f>
        <v>11</v>
      </c>
      <c r="R317" s="39">
        <f>SUM(R314:R316)</f>
        <v>293</v>
      </c>
    </row>
    <row r="318" spans="3:18" ht="14.25" thickBot="1" thickTop="1">
      <c r="C318" s="2"/>
      <c r="Q318" s="4"/>
      <c r="R318" s="4"/>
    </row>
    <row r="319" spans="5:15" ht="13.5" thickBot="1">
      <c r="E319" s="43" t="s">
        <v>142</v>
      </c>
      <c r="F319" s="44" t="s">
        <v>143</v>
      </c>
      <c r="G319" s="15" t="s">
        <v>144</v>
      </c>
      <c r="H319" s="17" t="s">
        <v>143</v>
      </c>
      <c r="I319" s="15" t="s">
        <v>145</v>
      </c>
      <c r="J319" s="17" t="s">
        <v>143</v>
      </c>
      <c r="K319" s="15" t="s">
        <v>146</v>
      </c>
      <c r="L319" s="17" t="s">
        <v>143</v>
      </c>
      <c r="M319" s="15" t="s">
        <v>147</v>
      </c>
      <c r="N319" s="17" t="s">
        <v>143</v>
      </c>
      <c r="O319" s="45" t="s">
        <v>148</v>
      </c>
    </row>
    <row r="320" spans="1:18" ht="12.75">
      <c r="A320" s="2" t="s">
        <v>160</v>
      </c>
      <c r="B320" t="s">
        <v>136</v>
      </c>
      <c r="E320" s="19">
        <v>2</v>
      </c>
      <c r="F320" s="20">
        <v>52</v>
      </c>
      <c r="G320" s="19">
        <v>2</v>
      </c>
      <c r="H320" s="20">
        <v>46</v>
      </c>
      <c r="I320" s="19">
        <v>3</v>
      </c>
      <c r="J320" s="20">
        <v>56</v>
      </c>
      <c r="K320" s="19">
        <v>2</v>
      </c>
      <c r="L320" s="20">
        <v>42</v>
      </c>
      <c r="M320" s="19">
        <v>3</v>
      </c>
      <c r="N320" s="56">
        <v>63</v>
      </c>
      <c r="O320" s="25"/>
      <c r="Q320" s="19">
        <f aca="true" t="shared" si="34" ref="Q320:R323">SUM(E320,G320,I320,K320,M320)</f>
        <v>12</v>
      </c>
      <c r="R320" s="25">
        <f t="shared" si="34"/>
        <v>259</v>
      </c>
    </row>
    <row r="321" spans="1:18" ht="12.75">
      <c r="A321" s="2" t="s">
        <v>160</v>
      </c>
      <c r="B321" s="364" t="s">
        <v>139</v>
      </c>
      <c r="C321" s="364"/>
      <c r="E321" s="21">
        <v>1</v>
      </c>
      <c r="F321" s="22">
        <v>20</v>
      </c>
      <c r="G321" s="21">
        <v>1</v>
      </c>
      <c r="H321" s="22">
        <v>16</v>
      </c>
      <c r="I321" s="21">
        <v>1</v>
      </c>
      <c r="J321" s="22">
        <v>21</v>
      </c>
      <c r="K321" s="21">
        <v>2</v>
      </c>
      <c r="L321" s="22">
        <v>29</v>
      </c>
      <c r="M321" s="21">
        <v>2</v>
      </c>
      <c r="N321" s="133">
        <v>24</v>
      </c>
      <c r="O321" s="26"/>
      <c r="Q321" s="21">
        <f t="shared" si="34"/>
        <v>7</v>
      </c>
      <c r="R321" s="26">
        <f t="shared" si="34"/>
        <v>110</v>
      </c>
    </row>
    <row r="322" spans="1:18" ht="12.75">
      <c r="A322" s="2" t="s">
        <v>160</v>
      </c>
      <c r="B322" t="s">
        <v>140</v>
      </c>
      <c r="E322" s="21">
        <v>2</v>
      </c>
      <c r="F322" s="22">
        <v>40</v>
      </c>
      <c r="G322" s="21">
        <v>2</v>
      </c>
      <c r="H322" s="22">
        <v>36</v>
      </c>
      <c r="I322" s="21">
        <v>2</v>
      </c>
      <c r="J322" s="22">
        <v>40</v>
      </c>
      <c r="K322" s="21">
        <v>2</v>
      </c>
      <c r="L322" s="22">
        <v>36</v>
      </c>
      <c r="M322" s="21">
        <v>2</v>
      </c>
      <c r="N322" s="133">
        <v>38</v>
      </c>
      <c r="O322" s="26"/>
      <c r="Q322" s="21">
        <f t="shared" si="34"/>
        <v>10</v>
      </c>
      <c r="R322" s="26">
        <f t="shared" si="34"/>
        <v>190</v>
      </c>
    </row>
    <row r="323" spans="1:18" ht="12.75">
      <c r="A323" s="2" t="s">
        <v>160</v>
      </c>
      <c r="B323" t="s">
        <v>141</v>
      </c>
      <c r="E323" s="32">
        <v>1</v>
      </c>
      <c r="F323" s="33">
        <v>25</v>
      </c>
      <c r="G323" s="32">
        <v>2</v>
      </c>
      <c r="H323" s="33">
        <v>29</v>
      </c>
      <c r="I323" s="32">
        <v>1</v>
      </c>
      <c r="J323" s="33">
        <v>17</v>
      </c>
      <c r="K323" s="32">
        <v>1</v>
      </c>
      <c r="L323" s="33">
        <v>19</v>
      </c>
      <c r="M323" s="32">
        <v>1</v>
      </c>
      <c r="N323" s="41">
        <v>22</v>
      </c>
      <c r="O323" s="27"/>
      <c r="Q323" s="32">
        <f t="shared" si="34"/>
        <v>6</v>
      </c>
      <c r="R323" s="27">
        <f t="shared" si="34"/>
        <v>112</v>
      </c>
    </row>
    <row r="324" spans="3:18" ht="13.5" thickBot="1">
      <c r="C324" s="2"/>
      <c r="E324" s="34">
        <f aca="true" t="shared" si="35" ref="E324:N324">SUM(E320:E323)</f>
        <v>6</v>
      </c>
      <c r="F324" s="35">
        <f t="shared" si="35"/>
        <v>137</v>
      </c>
      <c r="G324" s="34">
        <f t="shared" si="35"/>
        <v>7</v>
      </c>
      <c r="H324" s="35">
        <f t="shared" si="35"/>
        <v>127</v>
      </c>
      <c r="I324" s="34">
        <f t="shared" si="35"/>
        <v>7</v>
      </c>
      <c r="J324" s="35">
        <f t="shared" si="35"/>
        <v>134</v>
      </c>
      <c r="K324" s="34">
        <f t="shared" si="35"/>
        <v>7</v>
      </c>
      <c r="L324" s="35">
        <f t="shared" si="35"/>
        <v>126</v>
      </c>
      <c r="M324" s="34">
        <f t="shared" si="35"/>
        <v>8</v>
      </c>
      <c r="N324" s="38">
        <f t="shared" si="35"/>
        <v>147</v>
      </c>
      <c r="O324" s="46"/>
      <c r="Q324" s="34">
        <f>SUM(Q320:Q323)</f>
        <v>35</v>
      </c>
      <c r="R324" s="39">
        <f>SUM(R320:R323)</f>
        <v>671</v>
      </c>
    </row>
    <row r="325" spans="1:19" ht="10.5" customHeight="1" thickTop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22.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32"/>
    </row>
    <row r="327" spans="1:19" ht="39" customHeight="1">
      <c r="A327" s="306"/>
      <c r="B327" s="306"/>
      <c r="C327" s="306"/>
      <c r="D327" s="306"/>
      <c r="E327" s="333" t="s">
        <v>155</v>
      </c>
      <c r="F327" s="333" t="s">
        <v>153</v>
      </c>
      <c r="G327" s="333" t="s">
        <v>154</v>
      </c>
      <c r="H327" s="334" t="s">
        <v>158</v>
      </c>
      <c r="I327" s="224"/>
      <c r="J327" s="224"/>
      <c r="K327" s="224"/>
      <c r="L327" s="224"/>
      <c r="M327" s="224"/>
      <c r="N327" s="224"/>
      <c r="O327" s="224"/>
      <c r="P327" s="224"/>
      <c r="Q327" s="335" t="s">
        <v>149</v>
      </c>
      <c r="R327" s="335" t="s">
        <v>143</v>
      </c>
      <c r="S327" s="223"/>
    </row>
    <row r="328" spans="1:19" ht="28.5" customHeight="1">
      <c r="A328" s="390" t="s">
        <v>326</v>
      </c>
      <c r="B328" s="391"/>
      <c r="C328" s="392"/>
      <c r="D328" s="336"/>
      <c r="E328" s="350">
        <f>SUM(E317+E300+E284+E270+E252+E235+E220+E203+E188+E173+E152+E135+E118+E94+E71+E50+E31+E12)</f>
        <v>1795</v>
      </c>
      <c r="F328" s="350">
        <f>SUM(F317+F300+F284+F270+F252+F235+F220+F203+F188+F173+F152+F135+F118+F94+F71+F50+F31+F12)</f>
        <v>1816</v>
      </c>
      <c r="G328" s="350">
        <f>SUM(G317+G300+G284+G270+G252+G235+G220+G203+G188+G173+G152+G135+G118+G94+G71+G50+G31+G12)</f>
        <v>1458</v>
      </c>
      <c r="H328" s="349">
        <f>SUM(H317+H300+H284+H270+H252+H235+H220+H203+H188+H173+H152+H135+H118+H94+H71+H50+H31+H12)</f>
        <v>198</v>
      </c>
      <c r="I328" s="224"/>
      <c r="J328" s="224"/>
      <c r="K328" s="224"/>
      <c r="L328" s="224"/>
      <c r="M328" s="224"/>
      <c r="N328" s="224"/>
      <c r="O328" s="224"/>
      <c r="P328" s="224"/>
      <c r="Q328" s="338">
        <f>SUM(Q317+Q300+Q284+Q270+Q252+Q235+Q220+Q203+Q188+Q173+Q152+Q135+Q118+Q94+Q71+Q50+Q31+Q12)</f>
        <v>198</v>
      </c>
      <c r="R328" s="349">
        <f>SUM(R317+R300+R284+R270+R252+R235+R220+R203+R188+R173+R152+R135+R118+R94+R71+R50+R31+R12)</f>
        <v>5069</v>
      </c>
      <c r="S328" s="223"/>
    </row>
    <row r="329" spans="1:19" ht="18">
      <c r="A329" s="339"/>
      <c r="B329" s="340"/>
      <c r="C329" s="340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341"/>
      <c r="R329" s="341"/>
      <c r="S329" s="223"/>
    </row>
    <row r="330" spans="1:19" ht="18">
      <c r="A330" s="94"/>
      <c r="B330" s="224"/>
      <c r="C330" s="224"/>
      <c r="D330" s="224"/>
      <c r="E330" s="136" t="s">
        <v>142</v>
      </c>
      <c r="F330" s="136" t="s">
        <v>143</v>
      </c>
      <c r="G330" s="136" t="s">
        <v>144</v>
      </c>
      <c r="H330" s="136" t="s">
        <v>143</v>
      </c>
      <c r="I330" s="136" t="s">
        <v>145</v>
      </c>
      <c r="J330" s="136" t="s">
        <v>143</v>
      </c>
      <c r="K330" s="136" t="s">
        <v>146</v>
      </c>
      <c r="L330" s="136" t="s">
        <v>143</v>
      </c>
      <c r="M330" s="136" t="s">
        <v>147</v>
      </c>
      <c r="N330" s="136" t="s">
        <v>143</v>
      </c>
      <c r="O330" s="136" t="s">
        <v>148</v>
      </c>
      <c r="P330" s="224"/>
      <c r="Q330" s="341"/>
      <c r="R330" s="341"/>
      <c r="S330" s="223"/>
    </row>
    <row r="331" spans="1:19" ht="28.5" customHeight="1">
      <c r="A331" s="390" t="s">
        <v>327</v>
      </c>
      <c r="B331" s="391"/>
      <c r="C331" s="392"/>
      <c r="D331" s="336"/>
      <c r="E331" s="337">
        <f aca="true" t="shared" si="36" ref="E331:O331">SUM(E324+E306+E290+E275+E258+E241+E225+E209+E191+E179+E162+E138+E127+E103+E77+E57+E39+E19)</f>
        <v>87</v>
      </c>
      <c r="F331" s="350">
        <f t="shared" si="36"/>
        <v>1969</v>
      </c>
      <c r="G331" s="337">
        <f t="shared" si="36"/>
        <v>99</v>
      </c>
      <c r="H331" s="350">
        <f t="shared" si="36"/>
        <v>1978</v>
      </c>
      <c r="I331" s="337">
        <f t="shared" si="36"/>
        <v>107</v>
      </c>
      <c r="J331" s="350">
        <f t="shared" si="36"/>
        <v>2137</v>
      </c>
      <c r="K331" s="337">
        <f t="shared" si="36"/>
        <v>103</v>
      </c>
      <c r="L331" s="350">
        <f t="shared" si="36"/>
        <v>2103</v>
      </c>
      <c r="M331" s="337">
        <f t="shared" si="36"/>
        <v>109</v>
      </c>
      <c r="N331" s="350">
        <f t="shared" si="36"/>
        <v>2178</v>
      </c>
      <c r="O331" s="337">
        <f t="shared" si="36"/>
        <v>5</v>
      </c>
      <c r="P331" s="224"/>
      <c r="Q331" s="338">
        <f>SUM(E331+G331+I331+K331+M331+O331)</f>
        <v>510</v>
      </c>
      <c r="R331" s="349">
        <f>SUM(F331+H331+J331+L331+N331)</f>
        <v>10365</v>
      </c>
      <c r="S331" s="223"/>
    </row>
    <row r="332" spans="1:19" ht="18">
      <c r="A332" s="342"/>
      <c r="B332" s="342"/>
      <c r="C332" s="342"/>
      <c r="D332" s="342"/>
      <c r="E332" s="305"/>
      <c r="F332" s="305"/>
      <c r="G332" s="305"/>
      <c r="H332" s="305"/>
      <c r="I332" s="305"/>
      <c r="J332" s="305"/>
      <c r="K332" s="305"/>
      <c r="L332" s="305"/>
      <c r="M332" s="305"/>
      <c r="N332" s="305"/>
      <c r="O332" s="305"/>
      <c r="P332" s="224"/>
      <c r="Q332" s="341"/>
      <c r="R332" s="305"/>
      <c r="S332" s="223"/>
    </row>
    <row r="333" spans="1:19" ht="18">
      <c r="A333" s="94"/>
      <c r="B333" s="224"/>
      <c r="C333" s="224"/>
      <c r="D333" s="224"/>
      <c r="E333" s="305"/>
      <c r="F333" s="305"/>
      <c r="G333" s="305"/>
      <c r="H333" s="305"/>
      <c r="I333" s="305"/>
      <c r="J333" s="369" t="s">
        <v>167</v>
      </c>
      <c r="K333" s="369"/>
      <c r="L333" s="369" t="s">
        <v>168</v>
      </c>
      <c r="M333" s="369"/>
      <c r="N333" s="305"/>
      <c r="O333" s="224"/>
      <c r="P333" s="224"/>
      <c r="Q333" s="341"/>
      <c r="R333" s="341"/>
      <c r="S333" s="223"/>
    </row>
    <row r="334" spans="1:19" ht="21" customHeight="1">
      <c r="A334" s="339"/>
      <c r="B334" s="339"/>
      <c r="C334" s="339"/>
      <c r="D334" s="339"/>
      <c r="E334" s="368" t="s">
        <v>152</v>
      </c>
      <c r="F334" s="368"/>
      <c r="G334" s="368"/>
      <c r="H334" s="368"/>
      <c r="I334" s="368"/>
      <c r="J334" s="367">
        <f>SUM(Q328+Q331)</f>
        <v>708</v>
      </c>
      <c r="K334" s="367"/>
      <c r="L334" s="365">
        <f>SUM(R328+R331)</f>
        <v>15434</v>
      </c>
      <c r="M334" s="366"/>
      <c r="N334" s="341"/>
      <c r="O334" s="341"/>
      <c r="P334" s="341"/>
      <c r="Q334" s="341"/>
      <c r="R334" s="341"/>
      <c r="S334" s="223"/>
    </row>
    <row r="339" ht="12.75">
      <c r="L339" s="40"/>
    </row>
  </sheetData>
  <mergeCells count="70">
    <mergeCell ref="I65:N65"/>
    <mergeCell ref="I85:N85"/>
    <mergeCell ref="I109:N109"/>
    <mergeCell ref="A3:D5"/>
    <mergeCell ref="B17:C17"/>
    <mergeCell ref="I5:N5"/>
    <mergeCell ref="I45:N45"/>
    <mergeCell ref="B59:C59"/>
    <mergeCell ref="A43:D45"/>
    <mergeCell ref="A63:D65"/>
    <mergeCell ref="A1:S2"/>
    <mergeCell ref="A328:C328"/>
    <mergeCell ref="A331:C331"/>
    <mergeCell ref="B8:C8"/>
    <mergeCell ref="B9:C9"/>
    <mergeCell ref="B10:C10"/>
    <mergeCell ref="B11:C11"/>
    <mergeCell ref="B15:C15"/>
    <mergeCell ref="B16:C16"/>
    <mergeCell ref="B18:C18"/>
    <mergeCell ref="A130:D132"/>
    <mergeCell ref="A141:D143"/>
    <mergeCell ref="A293:D295"/>
    <mergeCell ref="A309:D311"/>
    <mergeCell ref="B255:C255"/>
    <mergeCell ref="B289:C289"/>
    <mergeCell ref="B288:C288"/>
    <mergeCell ref="B282:C282"/>
    <mergeCell ref="B274:C274"/>
    <mergeCell ref="A228:D230"/>
    <mergeCell ref="A23:D25"/>
    <mergeCell ref="A212:D214"/>
    <mergeCell ref="I25:N25"/>
    <mergeCell ref="A165:D167"/>
    <mergeCell ref="A183:D185"/>
    <mergeCell ref="A195:D197"/>
    <mergeCell ref="A83:D85"/>
    <mergeCell ref="B135:C135"/>
    <mergeCell ref="A107:D109"/>
    <mergeCell ref="I132:N132"/>
    <mergeCell ref="B315:C315"/>
    <mergeCell ref="B321:C321"/>
    <mergeCell ref="B298:C298"/>
    <mergeCell ref="B299:C299"/>
    <mergeCell ref="B303:C303"/>
    <mergeCell ref="B305:C305"/>
    <mergeCell ref="A244:D246"/>
    <mergeCell ref="A261:D263"/>
    <mergeCell ref="A277:D279"/>
    <mergeCell ref="B266:C266"/>
    <mergeCell ref="B273:C273"/>
    <mergeCell ref="B256:C256"/>
    <mergeCell ref="B250:C250"/>
    <mergeCell ref="B251:C251"/>
    <mergeCell ref="B249:C249"/>
    <mergeCell ref="L334:M334"/>
    <mergeCell ref="J334:K334"/>
    <mergeCell ref="E334:I334"/>
    <mergeCell ref="J333:K333"/>
    <mergeCell ref="L333:M333"/>
    <mergeCell ref="B238:C238"/>
    <mergeCell ref="B239:C239"/>
    <mergeCell ref="B240:C240"/>
    <mergeCell ref="B233:C233"/>
    <mergeCell ref="B234:C234"/>
    <mergeCell ref="B217:C217"/>
    <mergeCell ref="B223:C223"/>
    <mergeCell ref="B224:C224"/>
    <mergeCell ref="B219:C219"/>
    <mergeCell ref="B218:C218"/>
  </mergeCells>
  <printOptions gridLines="1"/>
  <pageMargins left="0.69" right="0.1968503937007874" top="0.17" bottom="0.16" header="0.15748031496062992" footer="0.16"/>
  <pageSetup horizontalDpi="600" verticalDpi="600" orientation="landscape" paperSize="9" scale="75" r:id="rId1"/>
  <headerFooter alignWithMargins="0">
    <oddFooter>&amp;L&amp;"Arial,Corsivo"&amp;7Riepilogo scuole prov. AP - Via D. Angelini n.22 - Sito internet: &amp;Uwww.provincia.ap.it/provveditorato &amp;U- E-mail:&amp;Ucsa.ap@istruzione.it -&amp;U Tel.0736.251046 - Fax 0736.255719 - 0736.258489. d.g.&amp;C
&amp;R&amp;6
&amp;10
</oddFooter>
  </headerFooter>
  <rowBreaks count="6" manualBreakCount="6">
    <brk id="40" max="18" man="1"/>
    <brk id="80" max="18" man="1"/>
    <brk id="129" max="18" man="1"/>
    <brk id="180" max="18" man="1"/>
    <brk id="227" max="18" man="1"/>
    <brk id="27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30"/>
  </sheetPr>
  <dimension ref="A1:T998"/>
  <sheetViews>
    <sheetView zoomScale="75" zoomScaleNormal="75" zoomScaleSheetLayoutView="70" workbookViewId="0" topLeftCell="A1">
      <selection activeCell="B471" sqref="B471"/>
    </sheetView>
  </sheetViews>
  <sheetFormatPr defaultColWidth="9.140625" defaultRowHeight="12.75"/>
  <cols>
    <col min="1" max="1" width="14.28125" style="0" customWidth="1"/>
    <col min="3" max="3" width="7.421875" style="0" customWidth="1"/>
    <col min="4" max="4" width="12.421875" style="0" customWidth="1"/>
    <col min="15" max="15" width="11.7109375" style="0" customWidth="1"/>
    <col min="16" max="16" width="16.7109375" style="0" customWidth="1"/>
    <col min="17" max="17" width="13.7109375" style="0" customWidth="1"/>
    <col min="18" max="18" width="14.8515625" style="0" customWidth="1"/>
    <col min="19" max="19" width="6.28125" style="0" customWidth="1"/>
    <col min="20" max="20" width="9.140625" style="133" customWidth="1"/>
  </cols>
  <sheetData>
    <row r="1" spans="1:19" ht="38.25" customHeight="1">
      <c r="A1" s="414" t="s">
        <v>271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20" ht="86.25" customHeight="1" thickBo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149"/>
    </row>
    <row r="3" spans="1:16" ht="20.25" customHeight="1">
      <c r="A3" s="370" t="s">
        <v>285</v>
      </c>
      <c r="B3" s="379"/>
      <c r="C3" s="379"/>
      <c r="D3" s="380"/>
      <c r="E3" s="113"/>
      <c r="P3" s="1"/>
    </row>
    <row r="4" spans="1:20" ht="20.25" customHeight="1">
      <c r="A4" s="381"/>
      <c r="B4" s="382"/>
      <c r="C4" s="382"/>
      <c r="D4" s="383"/>
      <c r="E4" s="115"/>
      <c r="F4" s="115"/>
      <c r="G4" s="114"/>
      <c r="H4" s="115"/>
      <c r="O4" s="73" t="s">
        <v>149</v>
      </c>
      <c r="P4" s="73" t="s">
        <v>143</v>
      </c>
      <c r="Q4" s="114"/>
      <c r="R4" s="114"/>
      <c r="S4" s="2"/>
      <c r="T4" s="150"/>
    </row>
    <row r="5" spans="1:20" ht="25.5" customHeight="1" thickBot="1">
      <c r="A5" s="384"/>
      <c r="B5" s="385"/>
      <c r="C5" s="385"/>
      <c r="D5" s="386"/>
      <c r="E5" s="114"/>
      <c r="F5" s="114"/>
      <c r="G5" s="114"/>
      <c r="H5" s="114"/>
      <c r="I5" s="393" t="s">
        <v>162</v>
      </c>
      <c r="J5" s="393"/>
      <c r="K5" s="393"/>
      <c r="L5" s="393"/>
      <c r="M5" s="393"/>
      <c r="N5" s="393"/>
      <c r="O5" s="77">
        <f>SUM(Q10+Q15+Q20)</f>
        <v>20</v>
      </c>
      <c r="P5" s="77">
        <f>SUM(R10+R15+R20)</f>
        <v>338</v>
      </c>
      <c r="Q5" s="114"/>
      <c r="R5" s="114"/>
      <c r="S5" s="114"/>
      <c r="T5" s="150"/>
    </row>
    <row r="6" spans="2:20" ht="13.5" thickBo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50"/>
    </row>
    <row r="7" spans="1:18" ht="34.5" thickBot="1">
      <c r="A7" s="2"/>
      <c r="B7" s="2"/>
      <c r="C7" s="91"/>
      <c r="E7" s="84" t="s">
        <v>155</v>
      </c>
      <c r="F7" s="72" t="s">
        <v>153</v>
      </c>
      <c r="G7" s="72" t="s">
        <v>154</v>
      </c>
      <c r="H7" s="79" t="s">
        <v>158</v>
      </c>
      <c r="I7" s="1"/>
      <c r="Q7" s="136" t="s">
        <v>149</v>
      </c>
      <c r="R7" s="136" t="s">
        <v>143</v>
      </c>
    </row>
    <row r="8" spans="1:18" ht="12.75">
      <c r="A8" s="2" t="s">
        <v>159</v>
      </c>
      <c r="B8" s="364" t="s">
        <v>169</v>
      </c>
      <c r="C8" s="364"/>
      <c r="E8" s="68">
        <v>16</v>
      </c>
      <c r="F8" s="68">
        <v>24</v>
      </c>
      <c r="G8" s="68">
        <v>20</v>
      </c>
      <c r="H8" s="78">
        <v>2</v>
      </c>
      <c r="O8" s="1"/>
      <c r="P8" s="1"/>
      <c r="Q8" s="30">
        <f>SUM(H8)</f>
        <v>2</v>
      </c>
      <c r="R8" s="30">
        <f>SUM(E8:G8)</f>
        <v>60</v>
      </c>
    </row>
    <row r="9" spans="1:18" ht="12.75">
      <c r="A9" s="2" t="s">
        <v>159</v>
      </c>
      <c r="B9" s="364" t="s">
        <v>170</v>
      </c>
      <c r="C9" s="364"/>
      <c r="E9" s="26">
        <v>10</v>
      </c>
      <c r="F9" s="26">
        <v>8</v>
      </c>
      <c r="G9" s="26">
        <v>11</v>
      </c>
      <c r="H9" s="26">
        <v>1</v>
      </c>
      <c r="Q9" s="30">
        <f>SUM(H9)</f>
        <v>1</v>
      </c>
      <c r="R9" s="30">
        <f>SUM(E9:G9)</f>
        <v>29</v>
      </c>
    </row>
    <row r="10" spans="3:20" ht="13.5" thickBot="1">
      <c r="C10" s="2"/>
      <c r="D10" s="117"/>
      <c r="E10" s="23">
        <f>SUM(E8:E9)</f>
        <v>26</v>
      </c>
      <c r="F10" s="23">
        <f>SUM(F8:F9)</f>
        <v>32</v>
      </c>
      <c r="G10" s="23">
        <f>SUM(G8:G9)</f>
        <v>31</v>
      </c>
      <c r="H10" s="39">
        <f>SUM(H8:H9)</f>
        <v>3</v>
      </c>
      <c r="I10" s="132"/>
      <c r="J10" s="40"/>
      <c r="K10" s="40"/>
      <c r="L10" s="40"/>
      <c r="M10" s="40"/>
      <c r="N10" s="40"/>
      <c r="O10" s="40"/>
      <c r="P10" s="142" t="s">
        <v>156</v>
      </c>
      <c r="Q10" s="240">
        <f>SUM(Q8:Q9)</f>
        <v>3</v>
      </c>
      <c r="R10" s="28">
        <f>SUM(R8:R9)</f>
        <v>89</v>
      </c>
      <c r="S10" s="134"/>
      <c r="T10" s="150"/>
    </row>
    <row r="11" spans="3:20" ht="14.25" thickBot="1" thickTop="1">
      <c r="C11" s="2"/>
      <c r="D11" s="117"/>
      <c r="E11" s="40"/>
      <c r="F11" s="40"/>
      <c r="G11" s="40"/>
      <c r="H11" s="40"/>
      <c r="I11" s="132"/>
      <c r="J11" s="40"/>
      <c r="K11" s="40"/>
      <c r="L11" s="40"/>
      <c r="M11" s="40"/>
      <c r="N11" s="40"/>
      <c r="O11" s="40"/>
      <c r="P11" s="142"/>
      <c r="Q11" s="133"/>
      <c r="R11" s="133"/>
      <c r="S11" s="134"/>
      <c r="T11" s="150"/>
    </row>
    <row r="12" spans="3:20" ht="13.5" thickBot="1">
      <c r="C12" s="2"/>
      <c r="D12" s="117"/>
      <c r="E12" s="15" t="s">
        <v>142</v>
      </c>
      <c r="F12" s="17" t="s">
        <v>143</v>
      </c>
      <c r="G12" s="15" t="s">
        <v>144</v>
      </c>
      <c r="H12" s="17" t="s">
        <v>143</v>
      </c>
      <c r="I12" s="15" t="s">
        <v>145</v>
      </c>
      <c r="J12" s="17" t="s">
        <v>143</v>
      </c>
      <c r="K12" s="15" t="s">
        <v>146</v>
      </c>
      <c r="L12" s="17" t="s">
        <v>143</v>
      </c>
      <c r="M12" s="15" t="s">
        <v>147</v>
      </c>
      <c r="N12" s="17" t="s">
        <v>143</v>
      </c>
      <c r="O12" s="18" t="s">
        <v>148</v>
      </c>
      <c r="P12" s="16"/>
      <c r="Q12" s="1"/>
      <c r="R12" s="1"/>
      <c r="S12" s="134"/>
      <c r="T12" s="150"/>
    </row>
    <row r="13" spans="1:19" ht="12.75">
      <c r="A13" s="2" t="s">
        <v>160</v>
      </c>
      <c r="B13" s="364" t="s">
        <v>171</v>
      </c>
      <c r="C13" s="364"/>
      <c r="D13" s="118"/>
      <c r="E13" s="21">
        <v>1</v>
      </c>
      <c r="F13" s="22">
        <v>15</v>
      </c>
      <c r="G13" s="19">
        <v>1</v>
      </c>
      <c r="H13" s="20">
        <v>14</v>
      </c>
      <c r="I13" s="19">
        <v>1</v>
      </c>
      <c r="J13" s="20">
        <v>17</v>
      </c>
      <c r="K13" s="19">
        <v>1</v>
      </c>
      <c r="L13" s="20">
        <v>18</v>
      </c>
      <c r="M13" s="19">
        <v>1</v>
      </c>
      <c r="N13" s="20">
        <v>24</v>
      </c>
      <c r="O13" s="25"/>
      <c r="P13" s="143"/>
      <c r="Q13" s="19">
        <f>SUM(E13+G13+I13+K13+M13+O13)</f>
        <v>5</v>
      </c>
      <c r="R13" s="25">
        <f>SUM(F13+H13+J13+L13+N13)</f>
        <v>88</v>
      </c>
      <c r="S13" s="40"/>
    </row>
    <row r="14" spans="1:18" ht="12.75">
      <c r="A14" s="2" t="s">
        <v>160</v>
      </c>
      <c r="B14" s="364" t="s">
        <v>172</v>
      </c>
      <c r="C14" s="364"/>
      <c r="E14" s="32"/>
      <c r="F14" s="33">
        <v>9</v>
      </c>
      <c r="G14" s="32">
        <v>1</v>
      </c>
      <c r="H14" s="33">
        <v>11</v>
      </c>
      <c r="I14" s="32">
        <v>1</v>
      </c>
      <c r="J14" s="33">
        <v>11</v>
      </c>
      <c r="K14" s="32"/>
      <c r="L14" s="33">
        <v>7</v>
      </c>
      <c r="M14" s="32">
        <v>1</v>
      </c>
      <c r="N14" s="33">
        <v>10</v>
      </c>
      <c r="O14" s="27">
        <v>1</v>
      </c>
      <c r="P14" s="143"/>
      <c r="Q14" s="32">
        <f>SUM(E14+G14+I14+K14+M14+O14)</f>
        <v>4</v>
      </c>
      <c r="R14" s="27">
        <f>SUM(F14+H14+J14+L14+N14)</f>
        <v>48</v>
      </c>
    </row>
    <row r="15" spans="3:20" ht="13.5" thickBot="1">
      <c r="C15" s="2"/>
      <c r="D15" s="114"/>
      <c r="E15" s="137">
        <f>SUM(E13:E14)</f>
        <v>1</v>
      </c>
      <c r="F15" s="137">
        <f aca="true" t="shared" si="0" ref="F15:O15">SUM(F13:F14)</f>
        <v>24</v>
      </c>
      <c r="G15" s="137">
        <f t="shared" si="0"/>
        <v>2</v>
      </c>
      <c r="H15" s="137">
        <f t="shared" si="0"/>
        <v>25</v>
      </c>
      <c r="I15" s="137">
        <f t="shared" si="0"/>
        <v>2</v>
      </c>
      <c r="J15" s="137">
        <f t="shared" si="0"/>
        <v>28</v>
      </c>
      <c r="K15" s="137">
        <f t="shared" si="0"/>
        <v>1</v>
      </c>
      <c r="L15" s="137">
        <f t="shared" si="0"/>
        <v>25</v>
      </c>
      <c r="M15" s="137">
        <f t="shared" si="0"/>
        <v>2</v>
      </c>
      <c r="N15" s="137">
        <f t="shared" si="0"/>
        <v>34</v>
      </c>
      <c r="O15" s="140">
        <f t="shared" si="0"/>
        <v>1</v>
      </c>
      <c r="P15" s="143" t="s">
        <v>157</v>
      </c>
      <c r="Q15" s="139">
        <f>SUM(Q13:Q14)</f>
        <v>9</v>
      </c>
      <c r="R15" s="140">
        <f>SUM(R13:R14)</f>
        <v>136</v>
      </c>
      <c r="S15" s="114"/>
      <c r="T15" s="150"/>
    </row>
    <row r="16" spans="3:20" ht="14.25" thickBot="1" thickTop="1">
      <c r="C16" s="2"/>
      <c r="D16" s="11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43"/>
      <c r="Q16" s="134"/>
      <c r="R16" s="134"/>
      <c r="S16" s="114"/>
      <c r="T16" s="150"/>
    </row>
    <row r="17" spans="3:20" ht="13.5" thickBot="1">
      <c r="C17" s="2"/>
      <c r="D17" s="114"/>
      <c r="E17" s="15" t="s">
        <v>142</v>
      </c>
      <c r="F17" s="17" t="s">
        <v>143</v>
      </c>
      <c r="G17" s="15" t="s">
        <v>144</v>
      </c>
      <c r="H17" s="17" t="s">
        <v>143</v>
      </c>
      <c r="I17" s="15" t="s">
        <v>145</v>
      </c>
      <c r="J17" s="17" t="s">
        <v>143</v>
      </c>
      <c r="K17" s="114"/>
      <c r="L17" s="114"/>
      <c r="M17" s="114"/>
      <c r="N17" s="114"/>
      <c r="O17" s="114"/>
      <c r="P17" s="143"/>
      <c r="S17" s="114"/>
      <c r="T17" s="150"/>
    </row>
    <row r="18" spans="1:18" ht="12.75">
      <c r="A18" s="2" t="s">
        <v>267</v>
      </c>
      <c r="B18" s="364" t="s">
        <v>171</v>
      </c>
      <c r="C18" s="364"/>
      <c r="E18" s="21">
        <v>1</v>
      </c>
      <c r="F18" s="22">
        <v>15</v>
      </c>
      <c r="G18" s="19">
        <v>2</v>
      </c>
      <c r="H18" s="20">
        <v>31</v>
      </c>
      <c r="I18" s="19">
        <v>2</v>
      </c>
      <c r="J18" s="20">
        <v>34</v>
      </c>
      <c r="P18" s="143"/>
      <c r="Q18" s="19">
        <f>SUM(E18+G18+I18)</f>
        <v>5</v>
      </c>
      <c r="R18" s="25">
        <f>SUM(F18+H18+J18)</f>
        <v>80</v>
      </c>
    </row>
    <row r="19" spans="1:18" ht="12.75">
      <c r="A19" s="2" t="s">
        <v>267</v>
      </c>
      <c r="B19" s="364" t="s">
        <v>172</v>
      </c>
      <c r="C19" s="364"/>
      <c r="E19" s="32">
        <v>1</v>
      </c>
      <c r="F19" s="33">
        <v>7</v>
      </c>
      <c r="G19" s="32">
        <v>1</v>
      </c>
      <c r="H19" s="33">
        <v>12</v>
      </c>
      <c r="I19" s="32">
        <v>1</v>
      </c>
      <c r="J19" s="33">
        <v>14</v>
      </c>
      <c r="P19" s="143"/>
      <c r="Q19" s="32">
        <f>SUM(E19+G19+I19)</f>
        <v>3</v>
      </c>
      <c r="R19" s="27">
        <f>SUM(F19+H19+J19)</f>
        <v>33</v>
      </c>
    </row>
    <row r="20" spans="3:20" ht="13.5" thickBot="1">
      <c r="C20" s="2"/>
      <c r="D20" s="114"/>
      <c r="E20" s="137">
        <f aca="true" t="shared" si="1" ref="E20:J20">SUM(E18:E19)</f>
        <v>2</v>
      </c>
      <c r="F20" s="137">
        <f t="shared" si="1"/>
        <v>22</v>
      </c>
      <c r="G20" s="137">
        <f t="shared" si="1"/>
        <v>3</v>
      </c>
      <c r="H20" s="137">
        <f t="shared" si="1"/>
        <v>43</v>
      </c>
      <c r="I20" s="137">
        <f t="shared" si="1"/>
        <v>3</v>
      </c>
      <c r="J20" s="140">
        <f t="shared" si="1"/>
        <v>48</v>
      </c>
      <c r="K20" s="114"/>
      <c r="L20" s="114"/>
      <c r="M20" s="114"/>
      <c r="N20" s="114"/>
      <c r="O20" s="114"/>
      <c r="P20" s="143" t="s">
        <v>262</v>
      </c>
      <c r="Q20" s="139">
        <f>SUM(Q18:Q19)</f>
        <v>8</v>
      </c>
      <c r="R20" s="140">
        <f>SUM(R18:R19)</f>
        <v>113</v>
      </c>
      <c r="S20" s="114"/>
      <c r="T20" s="150"/>
    </row>
    <row r="21" spans="3:20" ht="13.5" thickTop="1">
      <c r="C21" s="2"/>
      <c r="D21" s="114"/>
      <c r="E21" s="134"/>
      <c r="F21" s="134"/>
      <c r="G21" s="134"/>
      <c r="H21" s="134"/>
      <c r="I21" s="134"/>
      <c r="J21" s="134"/>
      <c r="K21" s="114"/>
      <c r="L21" s="114"/>
      <c r="M21" s="114"/>
      <c r="N21" s="114"/>
      <c r="O21" s="114"/>
      <c r="P21" s="143"/>
      <c r="Q21" s="134"/>
      <c r="R21" s="134"/>
      <c r="S21" s="114"/>
      <c r="T21" s="150"/>
    </row>
    <row r="22" spans="3:20" ht="12.75">
      <c r="C22" s="2"/>
      <c r="D22" s="114"/>
      <c r="E22" s="134"/>
      <c r="F22" s="134"/>
      <c r="G22" s="134"/>
      <c r="H22" s="134"/>
      <c r="I22" s="134"/>
      <c r="J22" s="134"/>
      <c r="K22" s="114"/>
      <c r="L22" s="114"/>
      <c r="M22" s="114"/>
      <c r="N22" s="114"/>
      <c r="O22" s="114"/>
      <c r="P22" s="143"/>
      <c r="Q22" s="134"/>
      <c r="R22" s="134"/>
      <c r="S22" s="114"/>
      <c r="T22" s="150"/>
    </row>
    <row r="23" spans="3:20" ht="12.75">
      <c r="C23" s="2"/>
      <c r="D23" s="114"/>
      <c r="E23" s="134"/>
      <c r="F23" s="134"/>
      <c r="G23" s="134"/>
      <c r="H23" s="134"/>
      <c r="I23" s="134"/>
      <c r="J23" s="134"/>
      <c r="K23" s="114"/>
      <c r="L23" s="114"/>
      <c r="M23" s="114"/>
      <c r="N23" s="114"/>
      <c r="O23" s="114"/>
      <c r="P23" s="143"/>
      <c r="Q23" s="134"/>
      <c r="R23" s="134"/>
      <c r="S23" s="114"/>
      <c r="T23" s="150"/>
    </row>
    <row r="24" spans="3:20" ht="12.75">
      <c r="C24" s="2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S24" s="114"/>
      <c r="T24" s="150"/>
    </row>
    <row r="25" spans="1:19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20" s="1" customFormat="1" ht="13.5" thickBo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</row>
    <row r="27" spans="1:4" ht="21.75" customHeight="1">
      <c r="A27" s="370" t="s">
        <v>290</v>
      </c>
      <c r="B27" s="379"/>
      <c r="C27" s="379"/>
      <c r="D27" s="380"/>
    </row>
    <row r="28" spans="1:16" ht="23.25" customHeight="1">
      <c r="A28" s="381"/>
      <c r="B28" s="382"/>
      <c r="C28" s="382"/>
      <c r="D28" s="383"/>
      <c r="O28" s="73" t="s">
        <v>149</v>
      </c>
      <c r="P28" s="73" t="s">
        <v>143</v>
      </c>
    </row>
    <row r="29" spans="1:16" ht="20.25" customHeight="1" thickBot="1">
      <c r="A29" s="384"/>
      <c r="B29" s="385"/>
      <c r="C29" s="385"/>
      <c r="D29" s="386"/>
      <c r="I29" s="393" t="s">
        <v>162</v>
      </c>
      <c r="J29" s="393"/>
      <c r="K29" s="393"/>
      <c r="L29" s="393"/>
      <c r="M29" s="393"/>
      <c r="N29" s="393"/>
      <c r="O29" s="77">
        <f>SUM(Q35+Q41+Q47)</f>
        <v>35</v>
      </c>
      <c r="P29" s="77">
        <f>SUM(R35+R41+R47)</f>
        <v>718</v>
      </c>
    </row>
    <row r="30" spans="1:16" ht="20.25" customHeight="1" thickBot="1">
      <c r="A30" s="69"/>
      <c r="B30" s="69"/>
      <c r="C30" s="69"/>
      <c r="D30" s="69"/>
      <c r="I30" s="141"/>
      <c r="J30" s="141"/>
      <c r="K30" s="141"/>
      <c r="L30" s="141"/>
      <c r="M30" s="141"/>
      <c r="N30" s="141"/>
      <c r="O30" s="82"/>
      <c r="P30" s="82"/>
    </row>
    <row r="31" spans="1:18" ht="37.5" customHeight="1" thickBot="1">
      <c r="A31" s="69"/>
      <c r="B31" s="69"/>
      <c r="C31" s="69"/>
      <c r="D31" s="69"/>
      <c r="E31" s="84" t="s">
        <v>155</v>
      </c>
      <c r="F31" s="72" t="s">
        <v>153</v>
      </c>
      <c r="G31" s="72" t="s">
        <v>154</v>
      </c>
      <c r="H31" s="79" t="s">
        <v>158</v>
      </c>
      <c r="I31" s="1"/>
      <c r="Q31" s="145" t="s">
        <v>149</v>
      </c>
      <c r="R31" s="145" t="s">
        <v>143</v>
      </c>
    </row>
    <row r="32" spans="1:18" ht="12.75">
      <c r="A32" s="2" t="s">
        <v>159</v>
      </c>
      <c r="B32" t="s">
        <v>173</v>
      </c>
      <c r="C32" s="91"/>
      <c r="E32" s="68">
        <v>13</v>
      </c>
      <c r="F32" s="68">
        <v>26</v>
      </c>
      <c r="G32" s="68">
        <v>21</v>
      </c>
      <c r="H32" s="68">
        <v>2</v>
      </c>
      <c r="O32" s="1"/>
      <c r="P32" s="1"/>
      <c r="Q32" s="108">
        <f>SUM(H32)</f>
        <v>2</v>
      </c>
      <c r="R32" s="68">
        <f>SUM(E32:G32)</f>
        <v>60</v>
      </c>
    </row>
    <row r="33" spans="1:18" ht="12.75">
      <c r="A33" s="2" t="s">
        <v>159</v>
      </c>
      <c r="B33" t="s">
        <v>174</v>
      </c>
      <c r="C33" s="91"/>
      <c r="E33" s="26">
        <v>9</v>
      </c>
      <c r="F33" s="26">
        <v>7</v>
      </c>
      <c r="G33" s="26">
        <v>8</v>
      </c>
      <c r="H33" s="26">
        <v>1</v>
      </c>
      <c r="Q33" s="146">
        <f>SUM(H33)</f>
        <v>1</v>
      </c>
      <c r="R33" s="78">
        <f>SUM(E33:G33)</f>
        <v>24</v>
      </c>
    </row>
    <row r="34" spans="1:18" ht="12.75">
      <c r="A34" s="2" t="s">
        <v>159</v>
      </c>
      <c r="B34" t="s">
        <v>175</v>
      </c>
      <c r="C34" s="91"/>
      <c r="E34" s="27">
        <v>34</v>
      </c>
      <c r="F34" s="27">
        <v>30</v>
      </c>
      <c r="G34" s="27">
        <v>27</v>
      </c>
      <c r="H34" s="27">
        <v>3</v>
      </c>
      <c r="I34" s="132"/>
      <c r="J34" s="40"/>
      <c r="K34" s="40"/>
      <c r="L34" s="40"/>
      <c r="M34" s="40"/>
      <c r="N34" s="40"/>
      <c r="O34" s="40"/>
      <c r="Q34" s="147">
        <f>SUM(H34)</f>
        <v>3</v>
      </c>
      <c r="R34" s="90">
        <f>SUM(E34:G34)</f>
        <v>91</v>
      </c>
    </row>
    <row r="35" spans="1:18" ht="13.5" thickBot="1">
      <c r="A35" s="2"/>
      <c r="C35" s="91"/>
      <c r="E35" s="55">
        <f>SUM(E32:E34)</f>
        <v>56</v>
      </c>
      <c r="F35" s="55">
        <f>SUM(F32:F34)</f>
        <v>63</v>
      </c>
      <c r="G35" s="55">
        <f>SUM(G32:G34)</f>
        <v>56</v>
      </c>
      <c r="H35" s="55">
        <f>SUM(H32:H34)</f>
        <v>6</v>
      </c>
      <c r="I35" s="132"/>
      <c r="J35" s="40"/>
      <c r="K35" s="40"/>
      <c r="L35" s="40"/>
      <c r="M35" s="40"/>
      <c r="N35" s="40"/>
      <c r="O35" s="40"/>
      <c r="P35" s="142" t="s">
        <v>156</v>
      </c>
      <c r="Q35" s="55">
        <f>SUM(Q32:Q34)</f>
        <v>6</v>
      </c>
      <c r="R35" s="55">
        <f>SUM(R32:R34)</f>
        <v>175</v>
      </c>
    </row>
    <row r="36" spans="3:20" ht="14.25" thickBot="1" thickTop="1">
      <c r="C36" s="2"/>
      <c r="D36" s="2"/>
      <c r="E36" s="40"/>
      <c r="F36" s="40"/>
      <c r="G36" s="40"/>
      <c r="H36" s="40"/>
      <c r="I36" s="132"/>
      <c r="J36" s="40"/>
      <c r="K36" s="40"/>
      <c r="L36" s="40"/>
      <c r="M36" s="40"/>
      <c r="N36" s="40"/>
      <c r="O36" s="40"/>
      <c r="P36" s="142"/>
      <c r="Q36" s="133"/>
      <c r="R36" s="133"/>
      <c r="S36" s="114"/>
      <c r="T36" s="150"/>
    </row>
    <row r="37" spans="3:20" ht="13.5" thickBot="1">
      <c r="C37" s="2"/>
      <c r="D37" s="2"/>
      <c r="E37" s="43" t="s">
        <v>142</v>
      </c>
      <c r="F37" s="44" t="s">
        <v>143</v>
      </c>
      <c r="G37" s="15" t="s">
        <v>144</v>
      </c>
      <c r="H37" s="17" t="s">
        <v>143</v>
      </c>
      <c r="I37" s="15" t="s">
        <v>145</v>
      </c>
      <c r="J37" s="17" t="s">
        <v>143</v>
      </c>
      <c r="K37" s="15" t="s">
        <v>146</v>
      </c>
      <c r="L37" s="17" t="s">
        <v>143</v>
      </c>
      <c r="M37" s="15" t="s">
        <v>147</v>
      </c>
      <c r="N37" s="17" t="s">
        <v>143</v>
      </c>
      <c r="O37" s="45" t="s">
        <v>148</v>
      </c>
      <c r="P37" s="16"/>
      <c r="Q37" s="1"/>
      <c r="R37" s="1"/>
      <c r="S37" s="114"/>
      <c r="T37" s="150"/>
    </row>
    <row r="38" spans="1:18" ht="12.75">
      <c r="A38" s="2" t="s">
        <v>160</v>
      </c>
      <c r="B38" t="s">
        <v>176</v>
      </c>
      <c r="C38" s="2"/>
      <c r="D38" s="119"/>
      <c r="E38" s="19">
        <v>1</v>
      </c>
      <c r="F38" s="20">
        <v>26</v>
      </c>
      <c r="G38" s="19">
        <v>2</v>
      </c>
      <c r="H38" s="20">
        <v>33</v>
      </c>
      <c r="I38" s="19">
        <v>1</v>
      </c>
      <c r="J38" s="20">
        <v>28</v>
      </c>
      <c r="K38" s="19">
        <v>1</v>
      </c>
      <c r="L38" s="20">
        <v>23</v>
      </c>
      <c r="M38" s="19">
        <v>2</v>
      </c>
      <c r="N38" s="56">
        <v>35</v>
      </c>
      <c r="O38" s="25"/>
      <c r="P38" s="143"/>
      <c r="Q38" s="108">
        <f>SUM(E38+G38+I38+K38+M38+O38)</f>
        <v>7</v>
      </c>
      <c r="R38" s="25">
        <f>SUM(F38+H38+J38+L38+N38)</f>
        <v>145</v>
      </c>
    </row>
    <row r="39" spans="1:18" ht="12.75">
      <c r="A39" s="2" t="s">
        <v>160</v>
      </c>
      <c r="B39" t="s">
        <v>177</v>
      </c>
      <c r="C39" s="2"/>
      <c r="D39" s="119"/>
      <c r="E39" s="21"/>
      <c r="F39" s="22"/>
      <c r="G39" s="21"/>
      <c r="H39" s="22"/>
      <c r="I39" s="21"/>
      <c r="J39" s="22"/>
      <c r="K39" s="21"/>
      <c r="L39" s="22"/>
      <c r="M39" s="21">
        <v>1</v>
      </c>
      <c r="N39" s="133">
        <v>16</v>
      </c>
      <c r="O39" s="26"/>
      <c r="P39" s="143"/>
      <c r="Q39" s="146">
        <f>SUM(E39+G39+I39+K39+M39+O39)</f>
        <v>1</v>
      </c>
      <c r="R39" s="26">
        <f>SUM(F39+H39+J39+L39+N39)</f>
        <v>16</v>
      </c>
    </row>
    <row r="40" spans="1:18" ht="12.75">
      <c r="A40" s="2" t="s">
        <v>160</v>
      </c>
      <c r="B40" t="s">
        <v>175</v>
      </c>
      <c r="C40" s="2"/>
      <c r="D40" s="119"/>
      <c r="E40" s="199">
        <v>2</v>
      </c>
      <c r="F40" s="200">
        <v>38</v>
      </c>
      <c r="G40" s="201">
        <v>2</v>
      </c>
      <c r="H40" s="202">
        <v>28</v>
      </c>
      <c r="I40" s="201">
        <v>3</v>
      </c>
      <c r="J40" s="202">
        <v>56</v>
      </c>
      <c r="K40" s="201">
        <v>2</v>
      </c>
      <c r="L40" s="202">
        <v>24</v>
      </c>
      <c r="M40" s="201">
        <v>2</v>
      </c>
      <c r="N40" s="203">
        <v>34</v>
      </c>
      <c r="O40" s="198"/>
      <c r="Q40" s="147">
        <f>SUM(E40+G40+I40+K40+M40+O40)</f>
        <v>11</v>
      </c>
      <c r="R40" s="27">
        <f>SUM(F40+H40+J40+L40+N40)</f>
        <v>180</v>
      </c>
    </row>
    <row r="41" spans="1:18" ht="13.5" thickBot="1">
      <c r="A41" s="2"/>
      <c r="C41" s="2"/>
      <c r="D41" s="119"/>
      <c r="E41" s="137">
        <f>SUM(E38:E40)</f>
        <v>3</v>
      </c>
      <c r="F41" s="138">
        <f aca="true" t="shared" si="2" ref="F41:L41">SUM(F38:F40)</f>
        <v>64</v>
      </c>
      <c r="G41" s="137">
        <f t="shared" si="2"/>
        <v>4</v>
      </c>
      <c r="H41" s="138">
        <f t="shared" si="2"/>
        <v>61</v>
      </c>
      <c r="I41" s="137">
        <f t="shared" si="2"/>
        <v>4</v>
      </c>
      <c r="J41" s="138">
        <f t="shared" si="2"/>
        <v>84</v>
      </c>
      <c r="K41" s="137">
        <f t="shared" si="2"/>
        <v>3</v>
      </c>
      <c r="L41" s="138">
        <f t="shared" si="2"/>
        <v>47</v>
      </c>
      <c r="M41" s="137">
        <f>SUM(M38:M40)</f>
        <v>5</v>
      </c>
      <c r="N41" s="138">
        <f>SUM(N38:N40)</f>
        <v>85</v>
      </c>
      <c r="O41" s="140">
        <f>SUM(O38:O40)</f>
        <v>0</v>
      </c>
      <c r="P41" s="143" t="s">
        <v>157</v>
      </c>
      <c r="Q41" s="34">
        <f>SUM(Q38:Q40)</f>
        <v>19</v>
      </c>
      <c r="R41" s="39">
        <f>SUM(R38:R40)</f>
        <v>341</v>
      </c>
    </row>
    <row r="42" spans="3:20" ht="14.25" thickBot="1" thickTop="1">
      <c r="C42" s="2"/>
      <c r="D42" s="11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43"/>
      <c r="Q42" s="134"/>
      <c r="R42" s="134"/>
      <c r="S42" s="114"/>
      <c r="T42" s="150"/>
    </row>
    <row r="43" spans="3:20" ht="13.5" thickBot="1">
      <c r="C43" s="2"/>
      <c r="D43" s="2"/>
      <c r="E43" s="15" t="s">
        <v>142</v>
      </c>
      <c r="F43" s="17" t="s">
        <v>143</v>
      </c>
      <c r="G43" s="15" t="s">
        <v>144</v>
      </c>
      <c r="H43" s="17" t="s">
        <v>143</v>
      </c>
      <c r="I43" s="15" t="s">
        <v>145</v>
      </c>
      <c r="J43" s="17" t="s">
        <v>143</v>
      </c>
      <c r="K43" s="114"/>
      <c r="L43" s="114"/>
      <c r="M43" s="114"/>
      <c r="N43" s="114"/>
      <c r="O43" s="114"/>
      <c r="P43" s="143"/>
      <c r="S43" s="114"/>
      <c r="T43" s="150"/>
    </row>
    <row r="44" spans="1:18" ht="12.75">
      <c r="A44" s="2" t="s">
        <v>267</v>
      </c>
      <c r="B44" t="s">
        <v>173</v>
      </c>
      <c r="C44" s="2"/>
      <c r="D44" s="119"/>
      <c r="E44" s="64">
        <v>1</v>
      </c>
      <c r="F44" s="248">
        <v>21</v>
      </c>
      <c r="G44" s="56">
        <v>1</v>
      </c>
      <c r="H44" s="248">
        <v>21</v>
      </c>
      <c r="I44" s="56">
        <v>2</v>
      </c>
      <c r="J44" s="248">
        <v>31</v>
      </c>
      <c r="P44" s="143"/>
      <c r="Q44" s="19">
        <f aca="true" t="shared" si="3" ref="Q44:R46">SUM(E44+G44+I44)</f>
        <v>4</v>
      </c>
      <c r="R44" s="20">
        <f t="shared" si="3"/>
        <v>73</v>
      </c>
    </row>
    <row r="45" spans="1:18" ht="13.5" thickBot="1">
      <c r="A45" s="2" t="s">
        <v>267</v>
      </c>
      <c r="B45" t="s">
        <v>174</v>
      </c>
      <c r="C45" s="2"/>
      <c r="D45" s="119"/>
      <c r="E45" s="21">
        <v>1</v>
      </c>
      <c r="F45" s="22">
        <v>22</v>
      </c>
      <c r="G45" s="40">
        <v>1</v>
      </c>
      <c r="H45" s="22">
        <v>23</v>
      </c>
      <c r="I45" s="40"/>
      <c r="J45" s="22"/>
      <c r="P45" s="143"/>
      <c r="Q45" s="21">
        <f t="shared" si="3"/>
        <v>2</v>
      </c>
      <c r="R45" s="22">
        <f t="shared" si="3"/>
        <v>45</v>
      </c>
    </row>
    <row r="46" spans="1:18" ht="13.5" thickBot="1">
      <c r="A46" s="2" t="s">
        <v>267</v>
      </c>
      <c r="B46" t="s">
        <v>174</v>
      </c>
      <c r="C46" s="2"/>
      <c r="D46" s="247" t="s">
        <v>289</v>
      </c>
      <c r="E46" s="32">
        <v>1</v>
      </c>
      <c r="F46" s="33">
        <v>26</v>
      </c>
      <c r="G46" s="41">
        <v>1</v>
      </c>
      <c r="H46" s="33">
        <v>23</v>
      </c>
      <c r="I46" s="41">
        <v>2</v>
      </c>
      <c r="J46" s="33">
        <v>35</v>
      </c>
      <c r="P46" s="143"/>
      <c r="Q46" s="32">
        <f t="shared" si="3"/>
        <v>4</v>
      </c>
      <c r="R46" s="33">
        <f t="shared" si="3"/>
        <v>84</v>
      </c>
    </row>
    <row r="47" spans="1:20" ht="13.5" thickBot="1">
      <c r="A47" s="2"/>
      <c r="C47" s="2"/>
      <c r="D47" s="114"/>
      <c r="E47" s="139">
        <f aca="true" t="shared" si="4" ref="E47:J47">SUM(E44:E46)</f>
        <v>3</v>
      </c>
      <c r="F47" s="139">
        <f t="shared" si="4"/>
        <v>69</v>
      </c>
      <c r="G47" s="139">
        <f t="shared" si="4"/>
        <v>3</v>
      </c>
      <c r="H47" s="139">
        <f t="shared" si="4"/>
        <v>67</v>
      </c>
      <c r="I47" s="139">
        <f t="shared" si="4"/>
        <v>4</v>
      </c>
      <c r="J47" s="140">
        <f t="shared" si="4"/>
        <v>66</v>
      </c>
      <c r="K47" s="114"/>
      <c r="L47" s="114"/>
      <c r="M47" s="114"/>
      <c r="N47" s="114"/>
      <c r="O47" s="114"/>
      <c r="P47" s="143" t="s">
        <v>262</v>
      </c>
      <c r="Q47" s="139">
        <f>SUM(Q44:Q46)</f>
        <v>10</v>
      </c>
      <c r="R47" s="140">
        <f>SUM(R44:R46)</f>
        <v>202</v>
      </c>
      <c r="S47" s="114"/>
      <c r="T47" s="150"/>
    </row>
    <row r="48" spans="3:20" ht="13.5" thickTop="1">
      <c r="C48" s="2"/>
      <c r="D48" s="114"/>
      <c r="E48" s="134"/>
      <c r="F48" s="134"/>
      <c r="G48" s="134"/>
      <c r="H48" s="134"/>
      <c r="I48" s="134"/>
      <c r="J48" s="134"/>
      <c r="K48" s="114"/>
      <c r="L48" s="114"/>
      <c r="M48" s="114"/>
      <c r="N48" s="114"/>
      <c r="O48" s="114"/>
      <c r="P48" s="143"/>
      <c r="Q48" s="134"/>
      <c r="R48" s="134"/>
      <c r="S48" s="114"/>
      <c r="T48" s="150"/>
    </row>
    <row r="49" spans="3:20" ht="12.75">
      <c r="C49" s="2"/>
      <c r="S49" s="114"/>
      <c r="T49" s="150"/>
    </row>
    <row r="50" spans="1:20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51"/>
    </row>
    <row r="51" spans="1:20" s="1" customFormat="1" ht="15" customHeight="1" thickBo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51"/>
    </row>
    <row r="52" spans="1:4" ht="15.75" customHeight="1">
      <c r="A52" s="405" t="s">
        <v>282</v>
      </c>
      <c r="B52" s="397"/>
      <c r="C52" s="397"/>
      <c r="D52" s="398"/>
    </row>
    <row r="53" spans="1:20" ht="27.75" customHeight="1">
      <c r="A53" s="399"/>
      <c r="B53" s="400"/>
      <c r="C53" s="400"/>
      <c r="D53" s="401"/>
      <c r="O53" s="73" t="s">
        <v>149</v>
      </c>
      <c r="P53" s="73" t="s">
        <v>143</v>
      </c>
      <c r="S53" s="114"/>
      <c r="T53" s="150"/>
    </row>
    <row r="54" spans="1:20" ht="24" customHeight="1" thickBot="1">
      <c r="A54" s="402"/>
      <c r="B54" s="403"/>
      <c r="C54" s="403"/>
      <c r="D54" s="404"/>
      <c r="I54" s="393" t="s">
        <v>162</v>
      </c>
      <c r="J54" s="393"/>
      <c r="K54" s="393"/>
      <c r="L54" s="393"/>
      <c r="M54" s="393"/>
      <c r="N54" s="393"/>
      <c r="O54" s="77">
        <f>SUM(Q60+Q66+Q72)</f>
        <v>27</v>
      </c>
      <c r="P54" s="77">
        <f>SUM(R60+R66+R72)</f>
        <v>412</v>
      </c>
      <c r="S54" s="114"/>
      <c r="T54" s="150"/>
    </row>
    <row r="55" spans="1:20" ht="24" customHeight="1" thickBot="1">
      <c r="A55" s="156"/>
      <c r="B55" s="156"/>
      <c r="C55" s="156"/>
      <c r="D55" s="156"/>
      <c r="I55" s="141"/>
      <c r="J55" s="141"/>
      <c r="K55" s="141"/>
      <c r="L55" s="141"/>
      <c r="M55" s="141"/>
      <c r="N55" s="141"/>
      <c r="O55" s="82"/>
      <c r="P55" s="82"/>
      <c r="S55" s="114"/>
      <c r="T55" s="150"/>
    </row>
    <row r="56" spans="1:20" ht="36.75" customHeight="1" thickBot="1">
      <c r="A56" s="156"/>
      <c r="B56" s="156"/>
      <c r="C56" s="156"/>
      <c r="D56" s="156"/>
      <c r="E56" s="84" t="s">
        <v>155</v>
      </c>
      <c r="F56" s="72" t="s">
        <v>153</v>
      </c>
      <c r="G56" s="72" t="s">
        <v>154</v>
      </c>
      <c r="H56" s="79" t="s">
        <v>158</v>
      </c>
      <c r="I56" s="1"/>
      <c r="Q56" s="136" t="s">
        <v>149</v>
      </c>
      <c r="R56" s="145" t="s">
        <v>143</v>
      </c>
      <c r="S56" s="114"/>
      <c r="T56" s="150"/>
    </row>
    <row r="57" spans="1:18" ht="12.75">
      <c r="A57" s="2" t="s">
        <v>159</v>
      </c>
      <c r="B57" t="s">
        <v>178</v>
      </c>
      <c r="D57" s="114"/>
      <c r="E57" s="68">
        <v>17</v>
      </c>
      <c r="F57" s="68">
        <v>25</v>
      </c>
      <c r="G57" s="68">
        <v>24</v>
      </c>
      <c r="H57" s="68">
        <v>3</v>
      </c>
      <c r="K57" s="212"/>
      <c r="O57" s="1"/>
      <c r="P57" s="1"/>
      <c r="Q57" s="108">
        <f>SUM(H57)</f>
        <v>3</v>
      </c>
      <c r="R57" s="68">
        <f>SUM(E57:G57)</f>
        <v>66</v>
      </c>
    </row>
    <row r="58" spans="1:18" ht="12.75">
      <c r="A58" s="2" t="s">
        <v>159</v>
      </c>
      <c r="B58" t="s">
        <v>179</v>
      </c>
      <c r="D58" s="114"/>
      <c r="E58" s="26"/>
      <c r="F58" s="26"/>
      <c r="G58" s="26"/>
      <c r="H58" s="26"/>
      <c r="Q58" s="146">
        <f>SUM(H58)</f>
        <v>0</v>
      </c>
      <c r="R58" s="78">
        <f>SUM(E58:G58)</f>
        <v>0</v>
      </c>
    </row>
    <row r="59" spans="1:18" ht="12.75">
      <c r="A59" s="2" t="s">
        <v>159</v>
      </c>
      <c r="B59" t="s">
        <v>180</v>
      </c>
      <c r="D59" s="114"/>
      <c r="E59" s="27">
        <v>8</v>
      </c>
      <c r="F59" s="27">
        <v>4</v>
      </c>
      <c r="G59" s="27">
        <v>7</v>
      </c>
      <c r="H59" s="27">
        <v>1</v>
      </c>
      <c r="I59" s="132"/>
      <c r="J59" s="40"/>
      <c r="K59" s="40"/>
      <c r="L59" s="40"/>
      <c r="M59" s="40"/>
      <c r="N59" s="40"/>
      <c r="O59" s="40"/>
      <c r="Q59" s="147">
        <f>SUM(H59)</f>
        <v>1</v>
      </c>
      <c r="R59" s="90">
        <f>SUM(E59:G59)</f>
        <v>19</v>
      </c>
    </row>
    <row r="60" spans="1:18" ht="13.5" thickBot="1">
      <c r="A60" s="2"/>
      <c r="D60" s="114"/>
      <c r="E60" s="55">
        <f>SUM(E57:E59)</f>
        <v>25</v>
      </c>
      <c r="F60" s="55">
        <f>SUM(F57:F59)</f>
        <v>29</v>
      </c>
      <c r="G60" s="55">
        <f>SUM(G57:G59)</f>
        <v>31</v>
      </c>
      <c r="H60" s="55">
        <f>SUM(H57:H59)</f>
        <v>4</v>
      </c>
      <c r="I60" s="132"/>
      <c r="J60" s="40"/>
      <c r="K60" s="40"/>
      <c r="L60" s="40"/>
      <c r="M60" s="40"/>
      <c r="N60" s="40"/>
      <c r="O60" s="40"/>
      <c r="P60" s="142" t="s">
        <v>156</v>
      </c>
      <c r="Q60" s="55">
        <f>SUM(Q57:Q59)</f>
        <v>4</v>
      </c>
      <c r="R60" s="55">
        <f>SUM(R57:R59)</f>
        <v>85</v>
      </c>
    </row>
    <row r="61" spans="1:20" ht="14.25" thickBot="1" thickTop="1">
      <c r="A61" s="2"/>
      <c r="C61" s="2"/>
      <c r="D61" s="114"/>
      <c r="E61" s="40"/>
      <c r="F61" s="40"/>
      <c r="G61" s="40"/>
      <c r="H61" s="40"/>
      <c r="I61" s="132"/>
      <c r="J61" s="40"/>
      <c r="K61" s="40"/>
      <c r="L61" s="40"/>
      <c r="M61" s="40"/>
      <c r="N61" s="40"/>
      <c r="O61" s="40"/>
      <c r="P61" s="142"/>
      <c r="Q61" s="133"/>
      <c r="R61" s="133"/>
      <c r="S61" s="114"/>
      <c r="T61" s="150"/>
    </row>
    <row r="62" spans="1:20" ht="13.5" thickBot="1">
      <c r="A62" s="2"/>
      <c r="C62" s="2"/>
      <c r="D62" s="114"/>
      <c r="E62" s="43" t="s">
        <v>142</v>
      </c>
      <c r="F62" s="44" t="s">
        <v>143</v>
      </c>
      <c r="G62" s="15" t="s">
        <v>144</v>
      </c>
      <c r="H62" s="17" t="s">
        <v>143</v>
      </c>
      <c r="I62" s="15" t="s">
        <v>145</v>
      </c>
      <c r="J62" s="17" t="s">
        <v>143</v>
      </c>
      <c r="K62" s="15" t="s">
        <v>146</v>
      </c>
      <c r="L62" s="17" t="s">
        <v>143</v>
      </c>
      <c r="M62" s="15" t="s">
        <v>147</v>
      </c>
      <c r="N62" s="17" t="s">
        <v>143</v>
      </c>
      <c r="O62" s="45" t="s">
        <v>148</v>
      </c>
      <c r="P62" s="16"/>
      <c r="Q62" s="1"/>
      <c r="R62" s="1"/>
      <c r="S62" s="114"/>
      <c r="T62" s="150"/>
    </row>
    <row r="63" spans="1:18" ht="12.75">
      <c r="A63" s="2" t="s">
        <v>273</v>
      </c>
      <c r="B63" t="s">
        <v>178</v>
      </c>
      <c r="C63" s="2"/>
      <c r="D63" s="118"/>
      <c r="E63" s="19">
        <v>1</v>
      </c>
      <c r="F63" s="20">
        <v>23</v>
      </c>
      <c r="G63" s="19">
        <v>1</v>
      </c>
      <c r="H63" s="20">
        <v>26</v>
      </c>
      <c r="I63" s="19">
        <v>2</v>
      </c>
      <c r="J63" s="20">
        <v>29</v>
      </c>
      <c r="K63" s="19">
        <v>2</v>
      </c>
      <c r="L63" s="20">
        <v>33</v>
      </c>
      <c r="M63" s="19">
        <v>2</v>
      </c>
      <c r="N63" s="56">
        <v>32</v>
      </c>
      <c r="O63" s="25"/>
      <c r="P63" s="143"/>
      <c r="Q63" s="108">
        <f>SUM(E63+G63+I63+K63+M63+O63)</f>
        <v>8</v>
      </c>
      <c r="R63" s="25">
        <f>SUM(F63+H63+J63+L63+N63)</f>
        <v>143</v>
      </c>
    </row>
    <row r="64" spans="1:18" ht="12.75">
      <c r="A64" s="2" t="s">
        <v>273</v>
      </c>
      <c r="B64" t="s">
        <v>179</v>
      </c>
      <c r="C64" s="2"/>
      <c r="D64" s="118"/>
      <c r="E64" s="21"/>
      <c r="F64" s="22">
        <v>9</v>
      </c>
      <c r="G64" s="21">
        <v>1</v>
      </c>
      <c r="H64" s="22">
        <v>13</v>
      </c>
      <c r="I64" s="21"/>
      <c r="J64" s="22">
        <v>7</v>
      </c>
      <c r="K64" s="21">
        <v>1</v>
      </c>
      <c r="L64" s="22">
        <v>10</v>
      </c>
      <c r="M64" s="21">
        <v>1</v>
      </c>
      <c r="N64" s="133">
        <v>8</v>
      </c>
      <c r="O64" s="26">
        <v>1</v>
      </c>
      <c r="P64" s="143"/>
      <c r="Q64" s="146">
        <f>SUM(E64+G64+I64+K64+M64+O64)</f>
        <v>4</v>
      </c>
      <c r="R64" s="26">
        <f>SUM(F64+H64+J64+L64+N64)</f>
        <v>47</v>
      </c>
    </row>
    <row r="65" spans="1:18" ht="12.75">
      <c r="A65" s="2" t="s">
        <v>273</v>
      </c>
      <c r="B65" t="s">
        <v>180</v>
      </c>
      <c r="C65" s="2"/>
      <c r="D65" s="118"/>
      <c r="E65" s="199"/>
      <c r="F65" s="200">
        <v>1</v>
      </c>
      <c r="G65" s="201"/>
      <c r="H65" s="202"/>
      <c r="I65" s="201"/>
      <c r="J65" s="202"/>
      <c r="K65" s="201"/>
      <c r="L65" s="202">
        <v>4</v>
      </c>
      <c r="M65" s="201"/>
      <c r="N65" s="203">
        <v>6</v>
      </c>
      <c r="O65" s="198">
        <v>1</v>
      </c>
      <c r="Q65" s="147">
        <f>SUM(E65+G65+I65+K65+M65+O65)</f>
        <v>1</v>
      </c>
      <c r="R65" s="27">
        <f>SUM(F65+H65+J65+L65+N65)</f>
        <v>11</v>
      </c>
    </row>
    <row r="66" spans="1:20" ht="13.5" thickBot="1">
      <c r="A66" s="2"/>
      <c r="C66" s="2"/>
      <c r="D66" s="114"/>
      <c r="E66" s="137">
        <f aca="true" t="shared" si="5" ref="E66:O66">SUM(E63:E65)</f>
        <v>1</v>
      </c>
      <c r="F66" s="138">
        <f t="shared" si="5"/>
        <v>33</v>
      </c>
      <c r="G66" s="137">
        <f t="shared" si="5"/>
        <v>2</v>
      </c>
      <c r="H66" s="138">
        <f t="shared" si="5"/>
        <v>39</v>
      </c>
      <c r="I66" s="137">
        <f t="shared" si="5"/>
        <v>2</v>
      </c>
      <c r="J66" s="138">
        <f t="shared" si="5"/>
        <v>36</v>
      </c>
      <c r="K66" s="137">
        <f t="shared" si="5"/>
        <v>3</v>
      </c>
      <c r="L66" s="138">
        <f t="shared" si="5"/>
        <v>47</v>
      </c>
      <c r="M66" s="137">
        <f t="shared" si="5"/>
        <v>3</v>
      </c>
      <c r="N66" s="138">
        <f t="shared" si="5"/>
        <v>46</v>
      </c>
      <c r="O66" s="140">
        <f t="shared" si="5"/>
        <v>2</v>
      </c>
      <c r="P66" s="143" t="s">
        <v>157</v>
      </c>
      <c r="Q66" s="34">
        <f>SUM(Q63:Q65)</f>
        <v>13</v>
      </c>
      <c r="R66" s="39">
        <f>SUM(R63:R65)</f>
        <v>201</v>
      </c>
      <c r="S66" s="114"/>
      <c r="T66" s="150"/>
    </row>
    <row r="67" spans="1:20" ht="14.25" thickBot="1" thickTop="1">
      <c r="A67" s="2"/>
      <c r="C67" s="2"/>
      <c r="D67" s="11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43"/>
      <c r="Q67" s="134"/>
      <c r="R67" s="134"/>
      <c r="S67" s="114"/>
      <c r="T67" s="150"/>
    </row>
    <row r="68" spans="1:20" ht="13.5" thickBot="1">
      <c r="A68" s="2"/>
      <c r="C68" s="2"/>
      <c r="D68" s="114"/>
      <c r="E68" s="43" t="s">
        <v>142</v>
      </c>
      <c r="F68" s="44" t="s">
        <v>143</v>
      </c>
      <c r="G68" s="15" t="s">
        <v>144</v>
      </c>
      <c r="H68" s="17" t="s">
        <v>143</v>
      </c>
      <c r="I68" s="15" t="s">
        <v>145</v>
      </c>
      <c r="J68" s="17" t="s">
        <v>143</v>
      </c>
      <c r="K68" s="344" t="s">
        <v>331</v>
      </c>
      <c r="L68" s="345"/>
      <c r="M68" s="114"/>
      <c r="N68" s="114"/>
      <c r="O68" s="114"/>
      <c r="P68" s="143"/>
      <c r="S68" s="114"/>
      <c r="T68" s="150"/>
    </row>
    <row r="69" spans="1:18" ht="12.75">
      <c r="A69" s="2" t="s">
        <v>264</v>
      </c>
      <c r="B69" t="s">
        <v>178</v>
      </c>
      <c r="C69" s="2"/>
      <c r="D69" s="118"/>
      <c r="E69" s="19">
        <v>2</v>
      </c>
      <c r="F69" s="20">
        <v>35</v>
      </c>
      <c r="G69" s="19">
        <v>2</v>
      </c>
      <c r="H69" s="20">
        <v>34</v>
      </c>
      <c r="I69" s="19">
        <v>2</v>
      </c>
      <c r="J69" s="20">
        <v>31</v>
      </c>
      <c r="P69" s="143"/>
      <c r="Q69" s="25">
        <f aca="true" t="shared" si="6" ref="Q69:R71">SUM(E69+G69+I69)</f>
        <v>6</v>
      </c>
      <c r="R69" s="25">
        <f t="shared" si="6"/>
        <v>100</v>
      </c>
    </row>
    <row r="70" spans="1:18" ht="12.75">
      <c r="A70" s="2" t="s">
        <v>264</v>
      </c>
      <c r="B70" t="s">
        <v>179</v>
      </c>
      <c r="C70" s="2"/>
      <c r="D70" s="118"/>
      <c r="E70" s="21"/>
      <c r="F70" s="22"/>
      <c r="G70" s="21">
        <v>1</v>
      </c>
      <c r="H70" s="22">
        <v>8</v>
      </c>
      <c r="I70" s="21">
        <v>1</v>
      </c>
      <c r="J70" s="22">
        <v>8</v>
      </c>
      <c r="P70" s="143"/>
      <c r="Q70" s="26">
        <f t="shared" si="6"/>
        <v>2</v>
      </c>
      <c r="R70" s="26">
        <f t="shared" si="6"/>
        <v>16</v>
      </c>
    </row>
    <row r="71" spans="1:18" ht="12.75">
      <c r="A71" s="2" t="s">
        <v>264</v>
      </c>
      <c r="B71" t="s">
        <v>180</v>
      </c>
      <c r="C71" s="2"/>
      <c r="E71" s="201"/>
      <c r="F71" s="202">
        <v>1</v>
      </c>
      <c r="G71" s="201">
        <v>1</v>
      </c>
      <c r="H71" s="202">
        <v>6</v>
      </c>
      <c r="I71" s="201"/>
      <c r="J71" s="202">
        <v>3</v>
      </c>
      <c r="K71" s="343">
        <v>1</v>
      </c>
      <c r="L71" s="114"/>
      <c r="M71" s="114"/>
      <c r="N71" s="114"/>
      <c r="O71" s="114"/>
      <c r="Q71" s="27">
        <f>SUM(E71+G71+I71+K71)</f>
        <v>2</v>
      </c>
      <c r="R71" s="27">
        <f t="shared" si="6"/>
        <v>10</v>
      </c>
    </row>
    <row r="72" spans="1:20" ht="13.5" thickBot="1">
      <c r="A72" s="2"/>
      <c r="C72" s="2"/>
      <c r="D72" s="2"/>
      <c r="E72" s="34">
        <f aca="true" t="shared" si="7" ref="E72:K72">SUM(E69:E71)</f>
        <v>2</v>
      </c>
      <c r="F72" s="34">
        <f t="shared" si="7"/>
        <v>36</v>
      </c>
      <c r="G72" s="34">
        <f t="shared" si="7"/>
        <v>4</v>
      </c>
      <c r="H72" s="34">
        <f t="shared" si="7"/>
        <v>48</v>
      </c>
      <c r="I72" s="34">
        <f t="shared" si="7"/>
        <v>3</v>
      </c>
      <c r="J72" s="39">
        <f t="shared" si="7"/>
        <v>42</v>
      </c>
      <c r="K72" s="39">
        <f t="shared" si="7"/>
        <v>1</v>
      </c>
      <c r="L72" s="135"/>
      <c r="P72" s="143" t="s">
        <v>262</v>
      </c>
      <c r="Q72" s="39">
        <f>SUM(Q69:Q71)</f>
        <v>10</v>
      </c>
      <c r="R72" s="39">
        <f>SUM(R69:R71)</f>
        <v>126</v>
      </c>
      <c r="S72" s="114"/>
      <c r="T72" s="150"/>
    </row>
    <row r="73" spans="1:20" ht="13.5" thickTop="1">
      <c r="A73" s="2"/>
      <c r="C73" s="2"/>
      <c r="S73" s="114"/>
      <c r="T73" s="150"/>
    </row>
    <row r="74" spans="1:20" ht="12.75">
      <c r="A74" s="6"/>
      <c r="B74" s="121"/>
      <c r="C74" s="6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50"/>
    </row>
    <row r="75" spans="1:20" ht="13.5" thickBot="1">
      <c r="A75" s="1"/>
      <c r="B75" s="1"/>
      <c r="C75" s="1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50"/>
    </row>
    <row r="76" spans="1:20" ht="27.75" customHeight="1">
      <c r="A76" s="405" t="s">
        <v>344</v>
      </c>
      <c r="B76" s="397"/>
      <c r="C76" s="397"/>
      <c r="D76" s="398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50"/>
    </row>
    <row r="77" spans="1:20" ht="24.75" customHeight="1">
      <c r="A77" s="399"/>
      <c r="B77" s="400"/>
      <c r="C77" s="400"/>
      <c r="D77" s="401"/>
      <c r="O77" s="73" t="s">
        <v>149</v>
      </c>
      <c r="P77" s="73" t="s">
        <v>143</v>
      </c>
      <c r="S77" s="123"/>
      <c r="T77" s="150"/>
    </row>
    <row r="78" spans="1:20" ht="37.5" customHeight="1" thickBot="1">
      <c r="A78" s="402"/>
      <c r="B78" s="403"/>
      <c r="C78" s="403"/>
      <c r="D78" s="404"/>
      <c r="I78" s="393" t="s">
        <v>162</v>
      </c>
      <c r="J78" s="393"/>
      <c r="K78" s="393"/>
      <c r="L78" s="393"/>
      <c r="M78" s="393"/>
      <c r="N78" s="393"/>
      <c r="O78" s="77">
        <f>SUM(Q83+Q86+Q92)</f>
        <v>28</v>
      </c>
      <c r="P78" s="77">
        <f>SUM(R83+R86+R92)</f>
        <v>656</v>
      </c>
      <c r="S78" s="123"/>
      <c r="T78" s="150"/>
    </row>
    <row r="79" spans="1:16" ht="21" thickBot="1">
      <c r="A79" s="2"/>
      <c r="B79" s="2"/>
      <c r="C79" s="124"/>
      <c r="D79" s="2"/>
      <c r="I79" s="141"/>
      <c r="J79" s="141"/>
      <c r="K79" s="141"/>
      <c r="L79" s="141"/>
      <c r="M79" s="141"/>
      <c r="N79" s="141"/>
      <c r="O79" s="82"/>
      <c r="P79" s="82"/>
    </row>
    <row r="80" spans="1:18" ht="34.5" thickBot="1">
      <c r="A80" s="2"/>
      <c r="C80" s="91"/>
      <c r="E80" s="84" t="s">
        <v>155</v>
      </c>
      <c r="F80" s="72" t="s">
        <v>153</v>
      </c>
      <c r="G80" s="72" t="s">
        <v>154</v>
      </c>
      <c r="H80" s="79" t="s">
        <v>158</v>
      </c>
      <c r="I80" s="1"/>
      <c r="Q80" s="145" t="s">
        <v>149</v>
      </c>
      <c r="R80" s="145" t="s">
        <v>143</v>
      </c>
    </row>
    <row r="81" spans="1:18" ht="12.75">
      <c r="A81" s="2" t="s">
        <v>159</v>
      </c>
      <c r="B81" t="s">
        <v>181</v>
      </c>
      <c r="C81" s="91"/>
      <c r="E81" s="68">
        <v>36</v>
      </c>
      <c r="F81" s="68">
        <v>39</v>
      </c>
      <c r="G81" s="68">
        <v>37</v>
      </c>
      <c r="H81" s="68">
        <v>4</v>
      </c>
      <c r="O81" s="1"/>
      <c r="P81" s="1"/>
      <c r="Q81" s="108">
        <f>SUM(H81)</f>
        <v>4</v>
      </c>
      <c r="R81" s="68">
        <f>SUM(E81:G81)</f>
        <v>112</v>
      </c>
    </row>
    <row r="82" spans="1:18" ht="12.75">
      <c r="A82" s="2" t="s">
        <v>159</v>
      </c>
      <c r="B82" t="s">
        <v>182</v>
      </c>
      <c r="C82" s="91"/>
      <c r="E82" s="26">
        <v>28</v>
      </c>
      <c r="F82" s="26">
        <v>43</v>
      </c>
      <c r="G82" s="26">
        <v>31</v>
      </c>
      <c r="H82" s="26">
        <v>4</v>
      </c>
      <c r="Q82" s="147">
        <f>SUM(H82)</f>
        <v>4</v>
      </c>
      <c r="R82" s="90">
        <f>SUM(E82:G82)</f>
        <v>102</v>
      </c>
    </row>
    <row r="83" spans="3:20" ht="13.5" thickBot="1">
      <c r="C83" s="2"/>
      <c r="E83" s="23">
        <f>SUM(E81:E82)</f>
        <v>64</v>
      </c>
      <c r="F83" s="23">
        <f>SUM(F81:F82)</f>
        <v>82</v>
      </c>
      <c r="G83" s="23">
        <f>SUM(G81:G82)</f>
        <v>68</v>
      </c>
      <c r="H83" s="39">
        <f>SUM(H81:H82)</f>
        <v>8</v>
      </c>
      <c r="O83" s="114"/>
      <c r="P83" s="142" t="s">
        <v>156</v>
      </c>
      <c r="Q83" s="139">
        <f>SUM(Q81:Q82)</f>
        <v>8</v>
      </c>
      <c r="R83" s="140">
        <f>SUM(R81:R82)</f>
        <v>214</v>
      </c>
      <c r="S83" s="114"/>
      <c r="T83" s="150"/>
    </row>
    <row r="84" spans="3:20" ht="14.25" thickBot="1" thickTop="1">
      <c r="C84" s="2"/>
      <c r="E84" s="40"/>
      <c r="F84" s="40"/>
      <c r="G84" s="40"/>
      <c r="H84" s="40"/>
      <c r="O84" s="114"/>
      <c r="Q84" s="114"/>
      <c r="S84" s="114"/>
      <c r="T84" s="150"/>
    </row>
    <row r="85" spans="3:20" ht="13.5" thickBot="1">
      <c r="C85" s="2"/>
      <c r="E85" s="43" t="s">
        <v>142</v>
      </c>
      <c r="F85" s="44" t="s">
        <v>143</v>
      </c>
      <c r="G85" s="15" t="s">
        <v>144</v>
      </c>
      <c r="H85" s="17" t="s">
        <v>143</v>
      </c>
      <c r="I85" s="15" t="s">
        <v>145</v>
      </c>
      <c r="J85" s="17" t="s">
        <v>143</v>
      </c>
      <c r="K85" s="15" t="s">
        <v>146</v>
      </c>
      <c r="L85" s="17" t="s">
        <v>143</v>
      </c>
      <c r="M85" s="15" t="s">
        <v>147</v>
      </c>
      <c r="N85" s="17" t="s">
        <v>143</v>
      </c>
      <c r="O85" s="45" t="s">
        <v>148</v>
      </c>
      <c r="S85" s="114"/>
      <c r="T85" s="150"/>
    </row>
    <row r="86" spans="1:18" ht="13.5" thickBot="1">
      <c r="A86" s="2" t="s">
        <v>273</v>
      </c>
      <c r="B86" t="s">
        <v>183</v>
      </c>
      <c r="C86" s="91"/>
      <c r="E86" s="47">
        <v>1</v>
      </c>
      <c r="F86" s="49">
        <v>24</v>
      </c>
      <c r="G86" s="47">
        <v>2</v>
      </c>
      <c r="H86" s="49">
        <v>37</v>
      </c>
      <c r="I86" s="47">
        <v>2</v>
      </c>
      <c r="J86" s="49">
        <v>41</v>
      </c>
      <c r="K86" s="47">
        <v>1</v>
      </c>
      <c r="L86" s="49">
        <v>23</v>
      </c>
      <c r="M86" s="47">
        <v>1</v>
      </c>
      <c r="N86" s="48">
        <v>24</v>
      </c>
      <c r="O86" s="65"/>
      <c r="P86" s="143" t="s">
        <v>157</v>
      </c>
      <c r="Q86" s="23">
        <f>SUM(E86+G86+I86+K86+M86+O86)</f>
        <v>7</v>
      </c>
      <c r="R86" s="24">
        <f>SUM(F86+H86+J86+L86+N86)</f>
        <v>149</v>
      </c>
    </row>
    <row r="87" spans="3:20" ht="13.5" thickTop="1">
      <c r="C87" s="2"/>
      <c r="D87" s="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40"/>
      <c r="S87" s="114"/>
      <c r="T87" s="150"/>
    </row>
    <row r="88" spans="3:20" ht="13.5" thickBot="1">
      <c r="C88" s="2"/>
      <c r="D88" s="2"/>
      <c r="E88" s="362" t="s">
        <v>287</v>
      </c>
      <c r="F88" s="362"/>
      <c r="G88" s="362"/>
      <c r="H88" s="362"/>
      <c r="I88" s="362"/>
      <c r="J88" s="362"/>
      <c r="K88" s="132"/>
      <c r="L88" s="132"/>
      <c r="M88" s="132"/>
      <c r="N88" s="132"/>
      <c r="O88" s="40"/>
      <c r="S88" s="114"/>
      <c r="T88" s="150"/>
    </row>
    <row r="89" spans="3:20" ht="13.5" thickBot="1">
      <c r="C89" s="2"/>
      <c r="E89" s="43" t="s">
        <v>142</v>
      </c>
      <c r="F89" s="44" t="s">
        <v>143</v>
      </c>
      <c r="G89" s="43" t="s">
        <v>144</v>
      </c>
      <c r="H89" s="44" t="s">
        <v>143</v>
      </c>
      <c r="I89" s="43" t="s">
        <v>145</v>
      </c>
      <c r="J89" s="44" t="s">
        <v>143</v>
      </c>
      <c r="S89" s="114"/>
      <c r="T89" s="150"/>
    </row>
    <row r="90" spans="1:20" ht="13.5" thickBot="1">
      <c r="A90" s="2" t="s">
        <v>267</v>
      </c>
      <c r="B90" t="s">
        <v>286</v>
      </c>
      <c r="C90" s="2"/>
      <c r="D90" s="267" t="s">
        <v>292</v>
      </c>
      <c r="E90" s="253"/>
      <c r="F90" s="254"/>
      <c r="G90" s="253">
        <v>1</v>
      </c>
      <c r="H90" s="254">
        <v>20</v>
      </c>
      <c r="I90" s="253">
        <v>1</v>
      </c>
      <c r="J90" s="254">
        <v>19</v>
      </c>
      <c r="Q90" s="253">
        <f>SUM(E90+G90+I90)</f>
        <v>2</v>
      </c>
      <c r="R90" s="270">
        <f>SUM(F90+H90+J90)</f>
        <v>39</v>
      </c>
      <c r="S90" s="114"/>
      <c r="T90" s="150"/>
    </row>
    <row r="91" spans="1:18" ht="13.5" thickBot="1">
      <c r="A91" s="2" t="s">
        <v>267</v>
      </c>
      <c r="B91" t="s">
        <v>286</v>
      </c>
      <c r="C91" s="91"/>
      <c r="E91" s="287">
        <v>5</v>
      </c>
      <c r="F91" s="288">
        <v>112</v>
      </c>
      <c r="G91" s="287">
        <v>3</v>
      </c>
      <c r="H91" s="288">
        <v>70</v>
      </c>
      <c r="I91" s="287">
        <v>3</v>
      </c>
      <c r="J91" s="288">
        <v>72</v>
      </c>
      <c r="O91" s="40"/>
      <c r="P91" s="143"/>
      <c r="Q91" s="269">
        <f>SUM(E91+G91+I91)</f>
        <v>11</v>
      </c>
      <c r="R91" s="271">
        <f>SUM(F91+H91+J91)</f>
        <v>254</v>
      </c>
    </row>
    <row r="92" spans="1:18" ht="14.25" thickBot="1" thickTop="1">
      <c r="A92" s="2"/>
      <c r="C92" s="91"/>
      <c r="E92" s="316">
        <f aca="true" t="shared" si="8" ref="E92:J92">SUM(E90:E91)</f>
        <v>5</v>
      </c>
      <c r="F92" s="316">
        <f t="shared" si="8"/>
        <v>112</v>
      </c>
      <c r="G92" s="316">
        <f t="shared" si="8"/>
        <v>4</v>
      </c>
      <c r="H92" s="316">
        <f t="shared" si="8"/>
        <v>90</v>
      </c>
      <c r="I92" s="316">
        <f t="shared" si="8"/>
        <v>4</v>
      </c>
      <c r="J92" s="317">
        <f t="shared" si="8"/>
        <v>91</v>
      </c>
      <c r="O92" s="40"/>
      <c r="P92" s="143" t="s">
        <v>262</v>
      </c>
      <c r="Q92" s="268">
        <f>SUM(Q90:Q91)</f>
        <v>13</v>
      </c>
      <c r="R92" s="268">
        <f>SUM(R90:R91)</f>
        <v>293</v>
      </c>
    </row>
    <row r="93" spans="3:20" ht="13.5" thickTop="1">
      <c r="C93" s="2"/>
      <c r="D93" s="2"/>
      <c r="E93" s="2"/>
      <c r="F93" s="2"/>
      <c r="G93" s="2"/>
      <c r="H93" s="2"/>
      <c r="I93" s="2"/>
      <c r="S93" s="114"/>
      <c r="T93" s="150"/>
    </row>
    <row r="94" spans="1:20" ht="12.75">
      <c r="A94" s="6"/>
      <c r="B94" s="6"/>
      <c r="C94" s="6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50"/>
    </row>
    <row r="95" spans="1:3" ht="13.5" thickBot="1">
      <c r="A95" s="2"/>
      <c r="B95" s="2"/>
      <c r="C95" s="91"/>
    </row>
    <row r="96" spans="1:4" ht="29.25" customHeight="1">
      <c r="A96" s="405" t="s">
        <v>345</v>
      </c>
      <c r="B96" s="397"/>
      <c r="C96" s="397"/>
      <c r="D96" s="398"/>
    </row>
    <row r="97" spans="1:16" ht="20.25" customHeight="1">
      <c r="A97" s="399"/>
      <c r="B97" s="400"/>
      <c r="C97" s="400"/>
      <c r="D97" s="401"/>
      <c r="O97" s="73" t="s">
        <v>149</v>
      </c>
      <c r="P97" s="73" t="s">
        <v>143</v>
      </c>
    </row>
    <row r="98" spans="1:16" ht="33.75" customHeight="1" thickBot="1">
      <c r="A98" s="402"/>
      <c r="B98" s="403"/>
      <c r="C98" s="403"/>
      <c r="D98" s="404"/>
      <c r="I98" s="393" t="s">
        <v>162</v>
      </c>
      <c r="J98" s="393"/>
      <c r="K98" s="393"/>
      <c r="L98" s="393"/>
      <c r="M98" s="393"/>
      <c r="N98" s="393"/>
      <c r="O98" s="77">
        <f>SUM(Q103+Q109+Q112)</f>
        <v>26</v>
      </c>
      <c r="P98" s="77">
        <f>SUM(R103+R109+R112)</f>
        <v>461</v>
      </c>
    </row>
    <row r="99" spans="1:16" ht="15" customHeight="1" thickBot="1">
      <c r="A99" s="156"/>
      <c r="B99" s="156"/>
      <c r="C99" s="156"/>
      <c r="D99" s="156"/>
      <c r="I99" s="141"/>
      <c r="J99" s="141"/>
      <c r="K99" s="141"/>
      <c r="L99" s="141"/>
      <c r="M99" s="141"/>
      <c r="N99" s="141"/>
      <c r="O99" s="82"/>
      <c r="P99" s="82"/>
    </row>
    <row r="100" spans="1:18" ht="34.5" customHeight="1" thickBot="1">
      <c r="A100" s="156"/>
      <c r="B100" s="156"/>
      <c r="C100" s="156"/>
      <c r="D100" s="156"/>
      <c r="E100" s="84" t="s">
        <v>155</v>
      </c>
      <c r="F100" s="72" t="s">
        <v>153</v>
      </c>
      <c r="G100" s="72" t="s">
        <v>154</v>
      </c>
      <c r="H100" s="79" t="s">
        <v>158</v>
      </c>
      <c r="I100" s="1"/>
      <c r="Q100" s="136" t="s">
        <v>149</v>
      </c>
      <c r="R100" s="145" t="s">
        <v>143</v>
      </c>
    </row>
    <row r="101" spans="1:18" ht="12.75">
      <c r="A101" s="2" t="s">
        <v>263</v>
      </c>
      <c r="B101" s="364" t="s">
        <v>184</v>
      </c>
      <c r="C101" s="364"/>
      <c r="E101" s="68">
        <v>21</v>
      </c>
      <c r="F101" s="68">
        <v>19</v>
      </c>
      <c r="G101" s="68">
        <v>16</v>
      </c>
      <c r="H101" s="68">
        <v>2</v>
      </c>
      <c r="O101" s="1"/>
      <c r="P101" s="1"/>
      <c r="Q101" s="108">
        <f>H101</f>
        <v>2</v>
      </c>
      <c r="R101" s="68">
        <f>SUM(E101:G101)</f>
        <v>56</v>
      </c>
    </row>
    <row r="102" spans="1:18" ht="12.75">
      <c r="A102" s="2" t="s">
        <v>263</v>
      </c>
      <c r="B102" s="364" t="s">
        <v>185</v>
      </c>
      <c r="C102" s="364"/>
      <c r="E102" s="26">
        <v>14</v>
      </c>
      <c r="F102" s="26">
        <v>15</v>
      </c>
      <c r="G102" s="26">
        <v>10</v>
      </c>
      <c r="H102" s="26">
        <v>2</v>
      </c>
      <c r="Q102" s="147">
        <f>SUM(H102)</f>
        <v>2</v>
      </c>
      <c r="R102" s="90">
        <f>SUM(E102:G102)</f>
        <v>39</v>
      </c>
    </row>
    <row r="103" spans="3:20" ht="13.5" thickBot="1">
      <c r="C103" s="2"/>
      <c r="E103" s="23">
        <f>SUM(E101:E102)</f>
        <v>35</v>
      </c>
      <c r="F103" s="23">
        <f>SUM(F101:F102)</f>
        <v>34</v>
      </c>
      <c r="G103" s="23">
        <f>SUM(G101:G102)</f>
        <v>26</v>
      </c>
      <c r="H103" s="39">
        <f>SUM(H101:H102)</f>
        <v>4</v>
      </c>
      <c r="O103" s="114"/>
      <c r="P103" s="142" t="s">
        <v>156</v>
      </c>
      <c r="Q103" s="139">
        <f>SUM(Q101:Q102)</f>
        <v>4</v>
      </c>
      <c r="R103" s="140">
        <f>SUM(R101:R102)</f>
        <v>95</v>
      </c>
      <c r="S103" s="114"/>
      <c r="T103" s="150"/>
    </row>
    <row r="104" spans="3:20" ht="14.25" thickBot="1" thickTop="1">
      <c r="C104" s="2"/>
      <c r="E104" s="40"/>
      <c r="F104" s="40"/>
      <c r="G104" s="40"/>
      <c r="H104" s="40"/>
      <c r="O104" s="114"/>
      <c r="Q104" s="114"/>
      <c r="S104" s="114"/>
      <c r="T104" s="150"/>
    </row>
    <row r="105" spans="5:15" ht="12.75">
      <c r="E105" s="43" t="s">
        <v>142</v>
      </c>
      <c r="F105" s="44" t="s">
        <v>143</v>
      </c>
      <c r="G105" s="43" t="s">
        <v>144</v>
      </c>
      <c r="H105" s="44" t="s">
        <v>143</v>
      </c>
      <c r="I105" s="43" t="s">
        <v>145</v>
      </c>
      <c r="J105" s="44" t="s">
        <v>143</v>
      </c>
      <c r="K105" s="43" t="s">
        <v>146</v>
      </c>
      <c r="L105" s="44" t="s">
        <v>143</v>
      </c>
      <c r="M105" s="43" t="s">
        <v>147</v>
      </c>
      <c r="N105" s="44" t="s">
        <v>143</v>
      </c>
      <c r="O105" s="45" t="s">
        <v>148</v>
      </c>
    </row>
    <row r="106" spans="1:18" ht="12.75">
      <c r="A106" s="2" t="s">
        <v>160</v>
      </c>
      <c r="B106" s="364" t="s">
        <v>186</v>
      </c>
      <c r="C106" s="364"/>
      <c r="E106" s="19">
        <v>2</v>
      </c>
      <c r="F106" s="56">
        <v>29</v>
      </c>
      <c r="G106" s="19">
        <v>1</v>
      </c>
      <c r="H106" s="56">
        <v>22</v>
      </c>
      <c r="I106" s="19">
        <v>2</v>
      </c>
      <c r="J106" s="56">
        <v>44</v>
      </c>
      <c r="K106" s="19">
        <v>2</v>
      </c>
      <c r="L106" s="56">
        <v>41</v>
      </c>
      <c r="M106" s="19">
        <v>2</v>
      </c>
      <c r="N106" s="56">
        <v>40</v>
      </c>
      <c r="O106" s="25"/>
      <c r="Q106" s="50">
        <f>SUM(E106+G106+I106+K106+M106+O106)</f>
        <v>9</v>
      </c>
      <c r="R106" s="106">
        <f>SUM(F106+H106+J106+L106+N106)</f>
        <v>176</v>
      </c>
    </row>
    <row r="107" spans="1:18" ht="12.75">
      <c r="A107" s="2" t="s">
        <v>160</v>
      </c>
      <c r="B107" s="91" t="s">
        <v>187</v>
      </c>
      <c r="C107" s="91"/>
      <c r="E107" s="21">
        <v>1</v>
      </c>
      <c r="F107" s="40">
        <v>24</v>
      </c>
      <c r="G107" s="21">
        <v>1</v>
      </c>
      <c r="H107" s="133">
        <v>18</v>
      </c>
      <c r="I107" s="21">
        <v>1</v>
      </c>
      <c r="J107" s="133">
        <v>17</v>
      </c>
      <c r="K107" s="21">
        <v>1</v>
      </c>
      <c r="L107" s="133">
        <v>12</v>
      </c>
      <c r="M107" s="21">
        <v>1</v>
      </c>
      <c r="N107" s="133">
        <v>21</v>
      </c>
      <c r="O107" s="26"/>
      <c r="Q107" s="51">
        <f>SUM(E107+G107+I107+K107+M107+O107)</f>
        <v>5</v>
      </c>
      <c r="R107" s="89">
        <f>SUM(F107+H107+J107+L107+N107)</f>
        <v>92</v>
      </c>
    </row>
    <row r="108" spans="1:20" ht="12.75">
      <c r="A108" s="2" t="s">
        <v>160</v>
      </c>
      <c r="B108" s="91" t="s">
        <v>185</v>
      </c>
      <c r="C108" s="91"/>
      <c r="D108" s="2"/>
      <c r="E108" s="52">
        <v>1</v>
      </c>
      <c r="F108" s="110">
        <v>12</v>
      </c>
      <c r="G108" s="52">
        <v>1</v>
      </c>
      <c r="H108" s="110">
        <v>17</v>
      </c>
      <c r="I108" s="52">
        <v>1</v>
      </c>
      <c r="J108" s="110">
        <v>9</v>
      </c>
      <c r="K108" s="52">
        <v>1</v>
      </c>
      <c r="L108" s="110">
        <v>11</v>
      </c>
      <c r="M108" s="52">
        <v>1</v>
      </c>
      <c r="N108" s="110">
        <v>13</v>
      </c>
      <c r="O108" s="88"/>
      <c r="P108" s="143"/>
      <c r="Q108" s="52">
        <f>SUM(E108+G108+I108+K108+M108+O108)</f>
        <v>5</v>
      </c>
      <c r="R108" s="88">
        <f>SUM(F108+H108+J108+L108+N108)</f>
        <v>62</v>
      </c>
      <c r="S108" s="114"/>
      <c r="T108" s="150"/>
    </row>
    <row r="109" spans="1:20" ht="13.5" thickBot="1">
      <c r="A109" s="2"/>
      <c r="B109" s="91"/>
      <c r="C109" s="91"/>
      <c r="D109" s="2"/>
      <c r="E109" s="158">
        <f>SUM(E106:E108)</f>
        <v>4</v>
      </c>
      <c r="F109" s="158">
        <f aca="true" t="shared" si="9" ref="F109:O109">SUM(F106:F108)</f>
        <v>65</v>
      </c>
      <c r="G109" s="158">
        <f t="shared" si="9"/>
        <v>3</v>
      </c>
      <c r="H109" s="158">
        <f t="shared" si="9"/>
        <v>57</v>
      </c>
      <c r="I109" s="158">
        <f t="shared" si="9"/>
        <v>4</v>
      </c>
      <c r="J109" s="158">
        <f t="shared" si="9"/>
        <v>70</v>
      </c>
      <c r="K109" s="158">
        <f t="shared" si="9"/>
        <v>4</v>
      </c>
      <c r="L109" s="158">
        <f t="shared" si="9"/>
        <v>64</v>
      </c>
      <c r="M109" s="158">
        <f t="shared" si="9"/>
        <v>4</v>
      </c>
      <c r="N109" s="158">
        <f t="shared" si="9"/>
        <v>74</v>
      </c>
      <c r="O109" s="162">
        <f t="shared" si="9"/>
        <v>0</v>
      </c>
      <c r="P109" s="143" t="s">
        <v>157</v>
      </c>
      <c r="Q109" s="34">
        <f>SUM(Q106:Q108)</f>
        <v>19</v>
      </c>
      <c r="R109" s="39">
        <f>SUM(R106:R108)</f>
        <v>330</v>
      </c>
      <c r="S109" s="114"/>
      <c r="T109" s="150"/>
    </row>
    <row r="110" spans="3:20" ht="14.25" thickBot="1" thickTop="1">
      <c r="C110" s="2"/>
      <c r="D110" s="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40"/>
      <c r="P110" s="143"/>
      <c r="Q110" s="40"/>
      <c r="R110" s="40"/>
      <c r="S110" s="114"/>
      <c r="T110" s="150"/>
    </row>
    <row r="111" spans="3:20" ht="13.5" thickBot="1">
      <c r="C111" s="2"/>
      <c r="E111" s="43" t="s">
        <v>142</v>
      </c>
      <c r="F111" s="44" t="s">
        <v>143</v>
      </c>
      <c r="G111" s="15" t="s">
        <v>144</v>
      </c>
      <c r="H111" s="17" t="s">
        <v>143</v>
      </c>
      <c r="I111" s="15" t="s">
        <v>145</v>
      </c>
      <c r="J111" s="17" t="s">
        <v>143</v>
      </c>
      <c r="Q111" s="41"/>
      <c r="S111" s="114"/>
      <c r="T111" s="150"/>
    </row>
    <row r="112" spans="1:18" ht="13.5" thickBot="1">
      <c r="A112" s="2" t="s">
        <v>264</v>
      </c>
      <c r="B112" s="364" t="s">
        <v>185</v>
      </c>
      <c r="C112" s="364"/>
      <c r="E112" s="23">
        <v>1</v>
      </c>
      <c r="F112" s="24">
        <v>13</v>
      </c>
      <c r="G112" s="23">
        <v>1</v>
      </c>
      <c r="H112" s="24">
        <v>12</v>
      </c>
      <c r="I112" s="23">
        <v>1</v>
      </c>
      <c r="J112" s="24">
        <v>11</v>
      </c>
      <c r="P112" s="143" t="s">
        <v>262</v>
      </c>
      <c r="Q112" s="34">
        <f>SUM(E112+G112+I112)</f>
        <v>3</v>
      </c>
      <c r="R112" s="39">
        <f>SUM(F112+H112+J112)</f>
        <v>36</v>
      </c>
    </row>
    <row r="113" spans="3:20" ht="13.5" thickTop="1">
      <c r="C113" s="2"/>
      <c r="D113" s="2"/>
      <c r="E113" s="2"/>
      <c r="F113" s="2"/>
      <c r="G113" s="2"/>
      <c r="H113" s="2"/>
      <c r="I113" s="2"/>
      <c r="S113" s="2"/>
      <c r="T113" s="94"/>
    </row>
    <row r="114" spans="1:20" ht="12.75">
      <c r="A114" s="6"/>
      <c r="B114" s="121"/>
      <c r="C114" s="6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50"/>
    </row>
    <row r="115" spans="1:20" ht="13.5" thickBot="1">
      <c r="A115" s="1"/>
      <c r="B115" s="125"/>
      <c r="C115" s="1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50"/>
    </row>
    <row r="116" spans="1:20" ht="21" customHeight="1">
      <c r="A116" s="416" t="s">
        <v>346</v>
      </c>
      <c r="B116" s="417"/>
      <c r="C116" s="417"/>
      <c r="D116" s="418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50"/>
    </row>
    <row r="117" spans="1:20" ht="22.5" customHeight="1">
      <c r="A117" s="419"/>
      <c r="B117" s="420"/>
      <c r="C117" s="420"/>
      <c r="D117" s="421"/>
      <c r="O117" s="73" t="s">
        <v>149</v>
      </c>
      <c r="P117" s="73" t="s">
        <v>143</v>
      </c>
      <c r="S117" s="123"/>
      <c r="T117" s="150"/>
    </row>
    <row r="118" spans="1:20" ht="34.5" customHeight="1" thickBot="1">
      <c r="A118" s="422"/>
      <c r="B118" s="423"/>
      <c r="C118" s="423"/>
      <c r="D118" s="424"/>
      <c r="I118" s="393" t="s">
        <v>162</v>
      </c>
      <c r="J118" s="393"/>
      <c r="K118" s="393"/>
      <c r="L118" s="393"/>
      <c r="M118" s="393"/>
      <c r="N118" s="393"/>
      <c r="O118" s="77">
        <f>SUM(Q123+Q128+Q134)</f>
        <v>23</v>
      </c>
      <c r="P118" s="77">
        <f>SUM(R123+R128+R134)</f>
        <v>380</v>
      </c>
      <c r="S118" s="123"/>
      <c r="T118" s="150"/>
    </row>
    <row r="119" spans="1:20" ht="21.75" customHeight="1" thickBot="1">
      <c r="A119" s="160"/>
      <c r="B119" s="160"/>
      <c r="C119" s="160"/>
      <c r="D119" s="160"/>
      <c r="I119" s="141"/>
      <c r="J119" s="141"/>
      <c r="K119" s="141"/>
      <c r="L119" s="141"/>
      <c r="M119" s="141"/>
      <c r="N119" s="141"/>
      <c r="O119" s="82"/>
      <c r="P119" s="82"/>
      <c r="S119" s="123"/>
      <c r="T119" s="150"/>
    </row>
    <row r="120" spans="1:20" ht="34.5" customHeight="1" thickBot="1">
      <c r="A120" s="160"/>
      <c r="B120" s="160"/>
      <c r="C120" s="160"/>
      <c r="D120" s="160"/>
      <c r="E120" s="84" t="s">
        <v>155</v>
      </c>
      <c r="F120" s="72" t="s">
        <v>153</v>
      </c>
      <c r="G120" s="72" t="s">
        <v>154</v>
      </c>
      <c r="H120" s="79" t="s">
        <v>158</v>
      </c>
      <c r="I120" s="1"/>
      <c r="Q120" s="136" t="s">
        <v>149</v>
      </c>
      <c r="R120" s="145" t="s">
        <v>143</v>
      </c>
      <c r="S120" s="123"/>
      <c r="T120" s="150"/>
    </row>
    <row r="121" spans="1:18" ht="12.75">
      <c r="A121" s="2" t="s">
        <v>263</v>
      </c>
      <c r="B121" s="1" t="s">
        <v>188</v>
      </c>
      <c r="C121" s="1"/>
      <c r="D121" s="123"/>
      <c r="E121" s="68">
        <v>19</v>
      </c>
      <c r="F121" s="68">
        <v>13</v>
      </c>
      <c r="G121" s="68">
        <v>16</v>
      </c>
      <c r="H121" s="68">
        <v>2</v>
      </c>
      <c r="O121" s="1"/>
      <c r="P121" s="1"/>
      <c r="Q121" s="68">
        <f>SUM(H121)</f>
        <v>2</v>
      </c>
      <c r="R121" s="68">
        <f>SUM(E121:G121)</f>
        <v>48</v>
      </c>
    </row>
    <row r="122" spans="1:18" ht="12.75">
      <c r="A122" s="2" t="s">
        <v>263</v>
      </c>
      <c r="B122" s="1" t="s">
        <v>189</v>
      </c>
      <c r="C122" s="1"/>
      <c r="D122" s="123"/>
      <c r="E122" s="26">
        <v>5</v>
      </c>
      <c r="F122" s="26">
        <v>5</v>
      </c>
      <c r="G122" s="26">
        <v>3</v>
      </c>
      <c r="H122" s="26">
        <v>1</v>
      </c>
      <c r="Q122" s="90">
        <f>SUM(H122)</f>
        <v>1</v>
      </c>
      <c r="R122" s="90">
        <f>SUM(E122:G122)</f>
        <v>13</v>
      </c>
    </row>
    <row r="123" spans="1:20" ht="13.5" thickBot="1">
      <c r="A123" s="1"/>
      <c r="B123" s="1"/>
      <c r="C123" s="2"/>
      <c r="D123" s="123"/>
      <c r="E123" s="23">
        <f>SUM(E121:E122)</f>
        <v>24</v>
      </c>
      <c r="F123" s="23">
        <f>SUM(F121:F122)</f>
        <v>18</v>
      </c>
      <c r="G123" s="23">
        <f>SUM(G121:G122)</f>
        <v>19</v>
      </c>
      <c r="H123" s="39">
        <f>SUM(H121:H122)</f>
        <v>3</v>
      </c>
      <c r="O123" s="114"/>
      <c r="P123" s="142" t="s">
        <v>156</v>
      </c>
      <c r="Q123" s="139">
        <f>SUM(Q121:Q122)</f>
        <v>3</v>
      </c>
      <c r="R123" s="163">
        <f>SUM(R121:R122)</f>
        <v>61</v>
      </c>
      <c r="S123" s="114"/>
      <c r="T123" s="150"/>
    </row>
    <row r="124" spans="1:20" ht="14.25" thickBot="1" thickTop="1">
      <c r="A124" s="1"/>
      <c r="B124" s="1"/>
      <c r="C124" s="2"/>
      <c r="D124" s="123"/>
      <c r="E124" s="36"/>
      <c r="F124" s="36"/>
      <c r="G124" s="36"/>
      <c r="H124" s="36"/>
      <c r="O124" s="114"/>
      <c r="P124" s="142"/>
      <c r="Q124" s="134"/>
      <c r="R124" s="134"/>
      <c r="S124" s="114"/>
      <c r="T124" s="150"/>
    </row>
    <row r="125" spans="4:15" ht="13.5" thickBot="1">
      <c r="D125" s="127"/>
      <c r="E125" s="43" t="s">
        <v>142</v>
      </c>
      <c r="F125" s="44" t="s">
        <v>143</v>
      </c>
      <c r="G125" s="15" t="s">
        <v>144</v>
      </c>
      <c r="H125" s="17" t="s">
        <v>143</v>
      </c>
      <c r="I125" s="15" t="s">
        <v>145</v>
      </c>
      <c r="J125" s="17" t="s">
        <v>143</v>
      </c>
      <c r="K125" s="15" t="s">
        <v>146</v>
      </c>
      <c r="L125" s="17" t="s">
        <v>143</v>
      </c>
      <c r="M125" s="15" t="s">
        <v>147</v>
      </c>
      <c r="N125" s="17" t="s">
        <v>143</v>
      </c>
      <c r="O125" s="45" t="s">
        <v>148</v>
      </c>
    </row>
    <row r="126" spans="1:18" ht="12.75">
      <c r="A126" s="2" t="s">
        <v>160</v>
      </c>
      <c r="B126" s="1" t="s">
        <v>188</v>
      </c>
      <c r="C126" s="1"/>
      <c r="D126" s="127"/>
      <c r="E126" s="19">
        <v>2</v>
      </c>
      <c r="F126" s="20">
        <v>28</v>
      </c>
      <c r="G126" s="19">
        <v>2</v>
      </c>
      <c r="H126" s="20">
        <v>31</v>
      </c>
      <c r="I126" s="19">
        <v>2</v>
      </c>
      <c r="J126" s="20">
        <v>45</v>
      </c>
      <c r="K126" s="19">
        <v>2</v>
      </c>
      <c r="L126" s="20">
        <v>34</v>
      </c>
      <c r="M126" s="19">
        <v>2</v>
      </c>
      <c r="N126" s="56">
        <v>30</v>
      </c>
      <c r="O126" s="25"/>
      <c r="Q126" s="50">
        <f>SUM(E126+G126+I126+K126+M126+O126)</f>
        <v>10</v>
      </c>
      <c r="R126" s="106">
        <f>SUM(F126+H126+J126+L126+N126)</f>
        <v>168</v>
      </c>
    </row>
    <row r="127" spans="1:20" ht="12.75">
      <c r="A127" s="2" t="s">
        <v>160</v>
      </c>
      <c r="B127" s="1" t="s">
        <v>190</v>
      </c>
      <c r="C127" s="1"/>
      <c r="D127" s="123"/>
      <c r="E127" s="32"/>
      <c r="F127" s="33">
        <v>5</v>
      </c>
      <c r="G127" s="41"/>
      <c r="H127" s="33">
        <v>4</v>
      </c>
      <c r="I127" s="41"/>
      <c r="J127" s="33">
        <v>5</v>
      </c>
      <c r="K127" s="41"/>
      <c r="L127" s="33">
        <v>6</v>
      </c>
      <c r="M127" s="41"/>
      <c r="N127" s="33">
        <v>5</v>
      </c>
      <c r="O127" s="26">
        <v>2</v>
      </c>
      <c r="Q127" s="52">
        <f>SUM(E127+G127+I127+K127+M127+O127)</f>
        <v>2</v>
      </c>
      <c r="R127" s="88">
        <f>SUM(F127+H127+J127+L127+N127)</f>
        <v>25</v>
      </c>
      <c r="S127" s="114"/>
      <c r="T127" s="150"/>
    </row>
    <row r="128" spans="1:20" ht="13.5" thickBot="1">
      <c r="A128" s="2"/>
      <c r="B128" s="1"/>
      <c r="C128" s="2"/>
      <c r="D128" s="123"/>
      <c r="E128" s="158">
        <f aca="true" t="shared" si="10" ref="E128:O128">SUM(E126:E127)</f>
        <v>2</v>
      </c>
      <c r="F128" s="158">
        <f t="shared" si="10"/>
        <v>33</v>
      </c>
      <c r="G128" s="158">
        <f t="shared" si="10"/>
        <v>2</v>
      </c>
      <c r="H128" s="158">
        <f t="shared" si="10"/>
        <v>35</v>
      </c>
      <c r="I128" s="158">
        <f t="shared" si="10"/>
        <v>2</v>
      </c>
      <c r="J128" s="158">
        <f t="shared" si="10"/>
        <v>50</v>
      </c>
      <c r="K128" s="158">
        <f t="shared" si="10"/>
        <v>2</v>
      </c>
      <c r="L128" s="158">
        <f t="shared" si="10"/>
        <v>40</v>
      </c>
      <c r="M128" s="158">
        <f t="shared" si="10"/>
        <v>2</v>
      </c>
      <c r="N128" s="158">
        <f t="shared" si="10"/>
        <v>35</v>
      </c>
      <c r="O128" s="162">
        <f t="shared" si="10"/>
        <v>2</v>
      </c>
      <c r="P128" s="143" t="s">
        <v>157</v>
      </c>
      <c r="Q128" s="34">
        <f>SUM(Q126:Q127)</f>
        <v>12</v>
      </c>
      <c r="R128" s="55">
        <f>SUM(R126:R127)</f>
        <v>193</v>
      </c>
      <c r="S128" s="114"/>
      <c r="T128" s="150"/>
    </row>
    <row r="129" spans="4:18" ht="14.25" thickBot="1" thickTop="1">
      <c r="D129" s="127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40"/>
      <c r="P129" s="143"/>
      <c r="Q129" s="159"/>
      <c r="R129" s="40"/>
    </row>
    <row r="130" spans="4:17" ht="13.5" thickBot="1">
      <c r="D130" s="127"/>
      <c r="E130" s="43" t="s">
        <v>142</v>
      </c>
      <c r="F130" s="44" t="s">
        <v>143</v>
      </c>
      <c r="G130" s="15" t="s">
        <v>144</v>
      </c>
      <c r="H130" s="17" t="s">
        <v>143</v>
      </c>
      <c r="I130" s="15" t="s">
        <v>145</v>
      </c>
      <c r="J130" s="17" t="s">
        <v>143</v>
      </c>
      <c r="K130" s="344" t="s">
        <v>331</v>
      </c>
      <c r="L130" s="345"/>
      <c r="Q130" s="40"/>
    </row>
    <row r="131" spans="1:20" ht="13.5" thickBot="1">
      <c r="A131" s="2" t="s">
        <v>264</v>
      </c>
      <c r="B131" s="1" t="s">
        <v>188</v>
      </c>
      <c r="C131" s="1"/>
      <c r="D131" s="123"/>
      <c r="E131" s="213">
        <v>2</v>
      </c>
      <c r="F131" s="214">
        <v>34</v>
      </c>
      <c r="G131" s="213">
        <v>2</v>
      </c>
      <c r="H131" s="214">
        <v>35</v>
      </c>
      <c r="I131" s="213">
        <v>2</v>
      </c>
      <c r="J131" s="214">
        <v>37</v>
      </c>
      <c r="M131" s="123"/>
      <c r="N131" s="123"/>
      <c r="O131" s="123"/>
      <c r="P131" s="123"/>
      <c r="Q131" s="183">
        <f aca="true" t="shared" si="11" ref="Q131:R133">SUM(E131+G131+I131)</f>
        <v>6</v>
      </c>
      <c r="R131" s="214">
        <f t="shared" si="11"/>
        <v>106</v>
      </c>
      <c r="S131" s="114"/>
      <c r="T131" s="150"/>
    </row>
    <row r="132" spans="1:20" ht="13.5" thickBot="1">
      <c r="A132" s="2" t="s">
        <v>264</v>
      </c>
      <c r="B132" s="1" t="s">
        <v>188</v>
      </c>
      <c r="C132" s="1"/>
      <c r="D132" s="260" t="s">
        <v>292</v>
      </c>
      <c r="E132" s="152"/>
      <c r="F132" s="245"/>
      <c r="G132" s="244"/>
      <c r="H132" s="245"/>
      <c r="I132" s="244"/>
      <c r="J132" s="245"/>
      <c r="M132" s="123"/>
      <c r="N132" s="123"/>
      <c r="O132" s="123"/>
      <c r="P132" s="123"/>
      <c r="Q132" s="259">
        <f t="shared" si="11"/>
        <v>0</v>
      </c>
      <c r="R132" s="245">
        <f t="shared" si="11"/>
        <v>0</v>
      </c>
      <c r="S132" s="114"/>
      <c r="T132" s="150"/>
    </row>
    <row r="133" spans="1:18" ht="12.75">
      <c r="A133" s="2" t="s">
        <v>264</v>
      </c>
      <c r="B133" s="1" t="s">
        <v>190</v>
      </c>
      <c r="C133" s="1"/>
      <c r="E133" s="219">
        <v>1</v>
      </c>
      <c r="F133" s="220">
        <v>8</v>
      </c>
      <c r="G133" s="219"/>
      <c r="H133" s="220">
        <v>6</v>
      </c>
      <c r="I133" s="219"/>
      <c r="J133" s="220">
        <v>6</v>
      </c>
      <c r="K133" s="343">
        <v>1</v>
      </c>
      <c r="L133" s="114"/>
      <c r="Q133" s="184">
        <f>SUM(E133+G133+I133+K133)</f>
        <v>2</v>
      </c>
      <c r="R133" s="261">
        <f t="shared" si="11"/>
        <v>20</v>
      </c>
    </row>
    <row r="134" spans="2:20" ht="13.5" thickBot="1">
      <c r="B134" s="2"/>
      <c r="C134" s="91"/>
      <c r="D134" s="114"/>
      <c r="E134" s="318">
        <f aca="true" t="shared" si="12" ref="E134:J134">SUM(E131:E133)</f>
        <v>3</v>
      </c>
      <c r="F134" s="318">
        <f t="shared" si="12"/>
        <v>42</v>
      </c>
      <c r="G134" s="318">
        <f t="shared" si="12"/>
        <v>2</v>
      </c>
      <c r="H134" s="318">
        <f t="shared" si="12"/>
        <v>41</v>
      </c>
      <c r="I134" s="319">
        <f t="shared" si="12"/>
        <v>2</v>
      </c>
      <c r="J134" s="319">
        <f t="shared" si="12"/>
        <v>43</v>
      </c>
      <c r="K134" s="39">
        <f>SUM(K131:K133)</f>
        <v>1</v>
      </c>
      <c r="L134" s="135"/>
      <c r="M134" s="114"/>
      <c r="N134" s="114"/>
      <c r="O134" s="114"/>
      <c r="P134" s="143" t="s">
        <v>262</v>
      </c>
      <c r="Q134" s="139">
        <f>SUM(Q131:Q133)</f>
        <v>8</v>
      </c>
      <c r="R134" s="163">
        <f>SUM(R131:R133)</f>
        <v>126</v>
      </c>
      <c r="S134" s="114"/>
      <c r="T134" s="150"/>
    </row>
    <row r="135" spans="2:20" ht="13.5" thickTop="1">
      <c r="B135" s="2"/>
      <c r="C135" s="91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S135" s="114"/>
      <c r="T135" s="150"/>
    </row>
    <row r="136" spans="1:19" ht="12.75">
      <c r="A136" s="6"/>
      <c r="B136" s="6"/>
      <c r="C136" s="12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3.5" thickBot="1">
      <c r="A137" s="1"/>
      <c r="B137" s="1"/>
      <c r="C137" s="12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20" ht="18.75" customHeight="1">
      <c r="A138" s="429" t="s">
        <v>265</v>
      </c>
      <c r="B138" s="430"/>
      <c r="C138" s="430"/>
      <c r="D138" s="431"/>
      <c r="E138" s="115"/>
      <c r="F138" s="115"/>
      <c r="G138" s="114"/>
      <c r="H138" s="115"/>
      <c r="I138" s="114"/>
      <c r="J138" s="115"/>
      <c r="K138" s="114"/>
      <c r="L138" s="115"/>
      <c r="M138" s="114"/>
      <c r="N138" s="115"/>
      <c r="O138" s="114"/>
      <c r="P138" s="114"/>
      <c r="Q138" s="114"/>
      <c r="R138" s="114"/>
      <c r="S138" s="2"/>
      <c r="T138" s="150"/>
    </row>
    <row r="139" spans="1:20" ht="16.5" customHeight="1">
      <c r="A139" s="432"/>
      <c r="B139" s="433"/>
      <c r="C139" s="433"/>
      <c r="D139" s="434"/>
      <c r="O139" s="73" t="s">
        <v>149</v>
      </c>
      <c r="P139" s="73" t="s">
        <v>143</v>
      </c>
      <c r="S139" s="114"/>
      <c r="T139" s="150"/>
    </row>
    <row r="140" spans="1:20" ht="18.75" customHeight="1" thickBot="1">
      <c r="A140" s="435"/>
      <c r="B140" s="436"/>
      <c r="C140" s="436"/>
      <c r="D140" s="437"/>
      <c r="I140" s="393" t="s">
        <v>162</v>
      </c>
      <c r="J140" s="393"/>
      <c r="K140" s="393"/>
      <c r="L140" s="393"/>
      <c r="M140" s="393"/>
      <c r="N140" s="393"/>
      <c r="O140" s="77">
        <f>SUM(Q145+Q150+Q156)</f>
        <v>31</v>
      </c>
      <c r="P140" s="77">
        <f>SUM(R145+R150+R156)</f>
        <v>603</v>
      </c>
      <c r="S140" s="114"/>
      <c r="T140" s="150"/>
    </row>
    <row r="141" spans="2:20" ht="21" thickBot="1">
      <c r="B141" s="114"/>
      <c r="C141" s="114"/>
      <c r="D141" s="114"/>
      <c r="I141" s="141"/>
      <c r="J141" s="141"/>
      <c r="K141" s="141"/>
      <c r="L141" s="141"/>
      <c r="M141" s="141"/>
      <c r="N141" s="141"/>
      <c r="O141" s="82"/>
      <c r="P141" s="82"/>
      <c r="S141" s="114"/>
      <c r="T141" s="150"/>
    </row>
    <row r="142" spans="2:20" ht="34.5" thickBot="1">
      <c r="B142" s="114"/>
      <c r="C142" s="114"/>
      <c r="D142" s="114"/>
      <c r="E142" s="84" t="s">
        <v>155</v>
      </c>
      <c r="F142" s="72" t="s">
        <v>153</v>
      </c>
      <c r="G142" s="72" t="s">
        <v>154</v>
      </c>
      <c r="H142" s="79" t="s">
        <v>158</v>
      </c>
      <c r="I142" s="1"/>
      <c r="Q142" s="136" t="s">
        <v>149</v>
      </c>
      <c r="R142" s="145" t="s">
        <v>143</v>
      </c>
      <c r="S142" s="114"/>
      <c r="T142" s="150"/>
    </row>
    <row r="143" spans="1:20" ht="12.75">
      <c r="A143" s="2" t="s">
        <v>263</v>
      </c>
      <c r="B143" t="s">
        <v>191</v>
      </c>
      <c r="C143" s="114"/>
      <c r="D143" s="114"/>
      <c r="E143" s="68">
        <v>40</v>
      </c>
      <c r="F143" s="68">
        <v>31</v>
      </c>
      <c r="G143" s="68">
        <v>20</v>
      </c>
      <c r="H143" s="68">
        <v>4</v>
      </c>
      <c r="O143" s="1"/>
      <c r="P143" s="1"/>
      <c r="Q143" s="68">
        <f>SUM(H143)</f>
        <v>4</v>
      </c>
      <c r="R143" s="68">
        <f>SUM(E143:G143)</f>
        <v>91</v>
      </c>
      <c r="S143" s="114"/>
      <c r="T143" s="150"/>
    </row>
    <row r="144" spans="1:20" ht="12.75">
      <c r="A144" s="2" t="s">
        <v>263</v>
      </c>
      <c r="B144" t="s">
        <v>192</v>
      </c>
      <c r="C144" s="114"/>
      <c r="D144" s="114"/>
      <c r="E144" s="26">
        <v>16</v>
      </c>
      <c r="F144" s="26">
        <v>17</v>
      </c>
      <c r="G144" s="26">
        <v>9</v>
      </c>
      <c r="H144" s="26">
        <v>2</v>
      </c>
      <c r="Q144" s="90">
        <f>SUM(H144)</f>
        <v>2</v>
      </c>
      <c r="R144" s="90">
        <f>SUM(E144:G144)</f>
        <v>42</v>
      </c>
      <c r="S144" s="114"/>
      <c r="T144" s="150"/>
    </row>
    <row r="145" spans="2:20" ht="13.5" thickBot="1">
      <c r="B145" s="114"/>
      <c r="C145" s="114"/>
      <c r="D145" s="114"/>
      <c r="E145" s="23">
        <f>SUM(E143:E144)</f>
        <v>56</v>
      </c>
      <c r="F145" s="23">
        <f>SUM(F143:F144)</f>
        <v>48</v>
      </c>
      <c r="G145" s="23">
        <f>SUM(G143:G144)</f>
        <v>29</v>
      </c>
      <c r="H145" s="39">
        <f>SUM(H143:H144)</f>
        <v>6</v>
      </c>
      <c r="O145" s="114"/>
      <c r="P145" s="142" t="s">
        <v>156</v>
      </c>
      <c r="Q145" s="139">
        <f>SUM(Q143:Q144)</f>
        <v>6</v>
      </c>
      <c r="R145" s="163">
        <f>SUM(R143:R144)</f>
        <v>133</v>
      </c>
      <c r="S145" s="114"/>
      <c r="T145" s="150"/>
    </row>
    <row r="146" spans="2:20" ht="14.25" thickBot="1" thickTop="1">
      <c r="B146" s="114"/>
      <c r="C146" s="114"/>
      <c r="D146" s="114"/>
      <c r="E146" s="36"/>
      <c r="F146" s="36"/>
      <c r="G146" s="36"/>
      <c r="H146" s="36"/>
      <c r="O146" s="114"/>
      <c r="P146" s="142"/>
      <c r="Q146" s="134"/>
      <c r="R146" s="134"/>
      <c r="S146" s="114"/>
      <c r="T146" s="150"/>
    </row>
    <row r="147" spans="2:20" ht="13.5" thickBot="1">
      <c r="B147" s="114"/>
      <c r="C147" s="114"/>
      <c r="D147" s="114"/>
      <c r="E147" s="43" t="s">
        <v>142</v>
      </c>
      <c r="F147" s="44" t="s">
        <v>143</v>
      </c>
      <c r="G147" s="15" t="s">
        <v>144</v>
      </c>
      <c r="H147" s="17" t="s">
        <v>143</v>
      </c>
      <c r="I147" s="15" t="s">
        <v>145</v>
      </c>
      <c r="J147" s="17" t="s">
        <v>143</v>
      </c>
      <c r="K147" s="15" t="s">
        <v>146</v>
      </c>
      <c r="L147" s="17" t="s">
        <v>143</v>
      </c>
      <c r="M147" s="15" t="s">
        <v>147</v>
      </c>
      <c r="N147" s="17" t="s">
        <v>143</v>
      </c>
      <c r="O147" s="45" t="s">
        <v>148</v>
      </c>
      <c r="S147" s="114"/>
      <c r="T147" s="150"/>
    </row>
    <row r="148" spans="1:20" ht="12.75">
      <c r="A148" s="2" t="s">
        <v>160</v>
      </c>
      <c r="B148" t="s">
        <v>191</v>
      </c>
      <c r="C148" s="114"/>
      <c r="D148" s="114"/>
      <c r="E148" s="19">
        <v>2</v>
      </c>
      <c r="F148" s="20">
        <v>34</v>
      </c>
      <c r="G148" s="19">
        <v>2</v>
      </c>
      <c r="H148" s="20">
        <v>35</v>
      </c>
      <c r="I148" s="19">
        <v>2</v>
      </c>
      <c r="J148" s="20">
        <v>56</v>
      </c>
      <c r="K148" s="19">
        <v>3</v>
      </c>
      <c r="L148" s="20">
        <v>60</v>
      </c>
      <c r="M148" s="19">
        <v>2</v>
      </c>
      <c r="N148" s="56">
        <v>43</v>
      </c>
      <c r="O148" s="25"/>
      <c r="Q148" s="50">
        <f>SUM(E148+G148+I148+K148+M148+O148)</f>
        <v>11</v>
      </c>
      <c r="R148" s="106">
        <f>SUM(F148+H148+J148+L148+N148)</f>
        <v>228</v>
      </c>
      <c r="S148" s="114"/>
      <c r="T148" s="150"/>
    </row>
    <row r="149" spans="1:19" ht="12.75">
      <c r="A149" s="2" t="s">
        <v>160</v>
      </c>
      <c r="B149" t="s">
        <v>192</v>
      </c>
      <c r="C149" s="91"/>
      <c r="E149" s="32">
        <v>1</v>
      </c>
      <c r="F149" s="33">
        <v>10</v>
      </c>
      <c r="G149" s="41">
        <v>1</v>
      </c>
      <c r="H149" s="33">
        <v>12</v>
      </c>
      <c r="I149" s="41">
        <v>1</v>
      </c>
      <c r="J149" s="33">
        <v>17</v>
      </c>
      <c r="K149" s="41">
        <v>1</v>
      </c>
      <c r="L149" s="33">
        <v>11</v>
      </c>
      <c r="M149" s="41">
        <v>1</v>
      </c>
      <c r="N149" s="33">
        <v>16</v>
      </c>
      <c r="O149" s="26"/>
      <c r="Q149" s="52">
        <f>SUM(E149+G149+I149+K149+M149+O149)</f>
        <v>5</v>
      </c>
      <c r="R149" s="88">
        <f>SUM(F149+H149+J149+L149+N149)</f>
        <v>66</v>
      </c>
      <c r="S149" s="114"/>
    </row>
    <row r="150" spans="1:18" ht="15.75" thickBot="1">
      <c r="A150" s="116"/>
      <c r="B150" s="116"/>
      <c r="C150" s="91"/>
      <c r="E150" s="158">
        <f aca="true" t="shared" si="13" ref="E150:O150">SUM(E148:E149)</f>
        <v>3</v>
      </c>
      <c r="F150" s="158">
        <f t="shared" si="13"/>
        <v>44</v>
      </c>
      <c r="G150" s="158">
        <f t="shared" si="13"/>
        <v>3</v>
      </c>
      <c r="H150" s="158">
        <f t="shared" si="13"/>
        <v>47</v>
      </c>
      <c r="I150" s="158">
        <f t="shared" si="13"/>
        <v>3</v>
      </c>
      <c r="J150" s="158">
        <f t="shared" si="13"/>
        <v>73</v>
      </c>
      <c r="K150" s="158">
        <f t="shared" si="13"/>
        <v>4</v>
      </c>
      <c r="L150" s="158">
        <f t="shared" si="13"/>
        <v>71</v>
      </c>
      <c r="M150" s="158">
        <f t="shared" si="13"/>
        <v>3</v>
      </c>
      <c r="N150" s="158">
        <f t="shared" si="13"/>
        <v>59</v>
      </c>
      <c r="O150" s="162">
        <f t="shared" si="13"/>
        <v>0</v>
      </c>
      <c r="P150" s="143" t="s">
        <v>157</v>
      </c>
      <c r="Q150" s="34">
        <f>SUM(Q148:Q149)</f>
        <v>16</v>
      </c>
      <c r="R150" s="55">
        <f>SUM(R148:R149)</f>
        <v>294</v>
      </c>
    </row>
    <row r="151" spans="1:18" ht="14.25" thickBot="1" thickTop="1">
      <c r="A151" s="2"/>
      <c r="C151" s="91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40"/>
      <c r="P151" s="143"/>
      <c r="Q151" s="159"/>
      <c r="R151" s="40"/>
    </row>
    <row r="152" spans="1:17" ht="13.5" thickBot="1">
      <c r="A152" s="2"/>
      <c r="C152" s="91"/>
      <c r="E152" s="43" t="s">
        <v>142</v>
      </c>
      <c r="F152" s="44" t="s">
        <v>143</v>
      </c>
      <c r="G152" s="15" t="s">
        <v>144</v>
      </c>
      <c r="H152" s="17" t="s">
        <v>143</v>
      </c>
      <c r="I152" s="15" t="s">
        <v>145</v>
      </c>
      <c r="J152" s="17" t="s">
        <v>143</v>
      </c>
      <c r="Q152" s="40"/>
    </row>
    <row r="153" spans="1:18" ht="13.5" thickBot="1">
      <c r="A153" s="2" t="s">
        <v>264</v>
      </c>
      <c r="B153" t="s">
        <v>191</v>
      </c>
      <c r="C153" s="91"/>
      <c r="E153" s="213">
        <v>1</v>
      </c>
      <c r="F153" s="214">
        <v>20</v>
      </c>
      <c r="G153" s="213">
        <v>1</v>
      </c>
      <c r="H153" s="214">
        <v>19</v>
      </c>
      <c r="I153" s="213">
        <v>1</v>
      </c>
      <c r="J153" s="214">
        <v>26</v>
      </c>
      <c r="K153" s="123"/>
      <c r="L153" s="123"/>
      <c r="M153" s="123"/>
      <c r="N153" s="123"/>
      <c r="O153" s="123"/>
      <c r="P153" s="123"/>
      <c r="Q153" s="213">
        <f aca="true" t="shared" si="14" ref="Q153:R155">SUM(E153+G153+I153)</f>
        <v>3</v>
      </c>
      <c r="R153" s="183">
        <f t="shared" si="14"/>
        <v>65</v>
      </c>
    </row>
    <row r="154" spans="1:18" ht="13.5" thickBot="1">
      <c r="A154" s="2" t="s">
        <v>264</v>
      </c>
      <c r="B154" t="s">
        <v>191</v>
      </c>
      <c r="C154" s="91"/>
      <c r="D154" s="266" t="s">
        <v>292</v>
      </c>
      <c r="E154" s="152">
        <v>1</v>
      </c>
      <c r="F154" s="245">
        <v>21</v>
      </c>
      <c r="G154" s="244">
        <v>1</v>
      </c>
      <c r="H154" s="245">
        <v>19</v>
      </c>
      <c r="I154" s="244">
        <v>1</v>
      </c>
      <c r="J154" s="245">
        <v>24</v>
      </c>
      <c r="K154" s="123"/>
      <c r="L154" s="123"/>
      <c r="M154" s="123"/>
      <c r="N154" s="123"/>
      <c r="O154" s="123"/>
      <c r="P154" s="123"/>
      <c r="Q154" s="244">
        <f t="shared" si="14"/>
        <v>3</v>
      </c>
      <c r="R154" s="259">
        <f t="shared" si="14"/>
        <v>64</v>
      </c>
    </row>
    <row r="155" spans="1:18" ht="12.75">
      <c r="A155" s="2" t="s">
        <v>264</v>
      </c>
      <c r="B155" t="s">
        <v>192</v>
      </c>
      <c r="C155" s="91"/>
      <c r="E155" s="215">
        <v>1</v>
      </c>
      <c r="F155" s="216">
        <v>15</v>
      </c>
      <c r="G155" s="215">
        <v>1</v>
      </c>
      <c r="H155" s="216">
        <v>13</v>
      </c>
      <c r="I155" s="215">
        <v>1</v>
      </c>
      <c r="J155" s="216">
        <v>19</v>
      </c>
      <c r="Q155" s="215">
        <f t="shared" si="14"/>
        <v>3</v>
      </c>
      <c r="R155" s="218">
        <f t="shared" si="14"/>
        <v>47</v>
      </c>
    </row>
    <row r="156" spans="3:20" ht="13.5" thickBot="1">
      <c r="C156" s="2"/>
      <c r="E156" s="139">
        <f aca="true" t="shared" si="15" ref="E156:J156">SUM(E153:E155)</f>
        <v>3</v>
      </c>
      <c r="F156" s="139">
        <f t="shared" si="15"/>
        <v>56</v>
      </c>
      <c r="G156" s="139">
        <f t="shared" si="15"/>
        <v>3</v>
      </c>
      <c r="H156" s="139">
        <f t="shared" si="15"/>
        <v>51</v>
      </c>
      <c r="I156" s="139">
        <f t="shared" si="15"/>
        <v>3</v>
      </c>
      <c r="J156" s="140">
        <f t="shared" si="15"/>
        <v>69</v>
      </c>
      <c r="K156" s="114"/>
      <c r="L156" s="114"/>
      <c r="M156" s="114"/>
      <c r="N156" s="114"/>
      <c r="O156" s="114"/>
      <c r="P156" s="143" t="s">
        <v>262</v>
      </c>
      <c r="Q156" s="139">
        <f>SUM(Q153:Q155)</f>
        <v>9</v>
      </c>
      <c r="R156" s="163">
        <f>SUM(R153:R155)</f>
        <v>176</v>
      </c>
      <c r="S156" s="114"/>
      <c r="T156" s="150"/>
    </row>
    <row r="157" spans="3:20" ht="13.5" thickTop="1">
      <c r="C157" s="2"/>
      <c r="S157" s="114"/>
      <c r="T157" s="150"/>
    </row>
    <row r="158" spans="1:19" ht="12.75">
      <c r="A158" s="121"/>
      <c r="B158" s="1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3.5" thickBot="1">
      <c r="A159" s="125"/>
      <c r="B159" s="12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4" ht="15" customHeight="1">
      <c r="A160" s="396" t="s">
        <v>279</v>
      </c>
      <c r="B160" s="397"/>
      <c r="C160" s="397"/>
      <c r="D160" s="398"/>
    </row>
    <row r="161" spans="1:16" ht="19.5" customHeight="1">
      <c r="A161" s="399"/>
      <c r="B161" s="400"/>
      <c r="C161" s="400"/>
      <c r="D161" s="401"/>
      <c r="O161" s="73" t="s">
        <v>149</v>
      </c>
      <c r="P161" s="73" t="s">
        <v>143</v>
      </c>
    </row>
    <row r="162" spans="1:16" ht="24" customHeight="1" thickBot="1">
      <c r="A162" s="402"/>
      <c r="B162" s="403"/>
      <c r="C162" s="403"/>
      <c r="D162" s="404"/>
      <c r="I162" s="393" t="s">
        <v>162</v>
      </c>
      <c r="J162" s="393"/>
      <c r="K162" s="393"/>
      <c r="L162" s="393"/>
      <c r="M162" s="393"/>
      <c r="N162" s="393"/>
      <c r="O162" s="77">
        <f>SUM(Q171+Q179+Q186)</f>
        <v>53</v>
      </c>
      <c r="P162" s="77">
        <f>SUM(R171+R179+R186)</f>
        <v>936</v>
      </c>
    </row>
    <row r="163" spans="1:16" ht="14.25" customHeight="1" thickBot="1">
      <c r="A163" s="164"/>
      <c r="B163" s="164"/>
      <c r="C163" s="164"/>
      <c r="D163" s="164"/>
      <c r="I163" s="141"/>
      <c r="J163" s="141"/>
      <c r="K163" s="141"/>
      <c r="L163" s="141"/>
      <c r="M163" s="141"/>
      <c r="N163" s="141"/>
      <c r="O163" s="82"/>
      <c r="P163" s="82"/>
    </row>
    <row r="164" spans="1:18" ht="34.5" customHeight="1" thickBot="1">
      <c r="A164" s="164"/>
      <c r="B164" s="164"/>
      <c r="C164" s="164"/>
      <c r="D164" s="164"/>
      <c r="E164" s="84" t="s">
        <v>155</v>
      </c>
      <c r="F164" s="72" t="s">
        <v>153</v>
      </c>
      <c r="G164" s="72" t="s">
        <v>154</v>
      </c>
      <c r="H164" s="79" t="s">
        <v>158</v>
      </c>
      <c r="I164" s="1"/>
      <c r="Q164" s="145" t="s">
        <v>149</v>
      </c>
      <c r="R164" s="145" t="s">
        <v>143</v>
      </c>
    </row>
    <row r="165" spans="1:18" ht="12.75">
      <c r="A165" s="2" t="s">
        <v>263</v>
      </c>
      <c r="B165" t="s">
        <v>193</v>
      </c>
      <c r="E165" s="68">
        <v>4</v>
      </c>
      <c r="F165" s="68">
        <v>6</v>
      </c>
      <c r="G165" s="68">
        <v>9</v>
      </c>
      <c r="H165" s="68">
        <v>1</v>
      </c>
      <c r="O165" s="1"/>
      <c r="P165" s="1"/>
      <c r="Q165" s="108">
        <f aca="true" t="shared" si="16" ref="Q165:Q170">SUM(H165)</f>
        <v>1</v>
      </c>
      <c r="R165" s="68">
        <f aca="true" t="shared" si="17" ref="R165:R170">SUM(E165:G165)</f>
        <v>19</v>
      </c>
    </row>
    <row r="166" spans="1:18" ht="12.75">
      <c r="A166" s="2" t="s">
        <v>263</v>
      </c>
      <c r="B166" t="s">
        <v>194</v>
      </c>
      <c r="E166" s="26">
        <v>26</v>
      </c>
      <c r="F166" s="26">
        <v>20</v>
      </c>
      <c r="G166" s="26">
        <v>25</v>
      </c>
      <c r="H166" s="26">
        <v>3</v>
      </c>
      <c r="Q166" s="146">
        <f t="shared" si="16"/>
        <v>3</v>
      </c>
      <c r="R166" s="78">
        <f t="shared" si="17"/>
        <v>71</v>
      </c>
    </row>
    <row r="167" spans="1:18" ht="12.75">
      <c r="A167" s="2" t="s">
        <v>263</v>
      </c>
      <c r="B167" t="s">
        <v>195</v>
      </c>
      <c r="E167" s="26">
        <v>6</v>
      </c>
      <c r="F167" s="26">
        <v>6</v>
      </c>
      <c r="G167" s="26">
        <v>4</v>
      </c>
      <c r="H167" s="26">
        <v>1</v>
      </c>
      <c r="Q167" s="146">
        <f t="shared" si="16"/>
        <v>1</v>
      </c>
      <c r="R167" s="78">
        <f t="shared" si="17"/>
        <v>16</v>
      </c>
    </row>
    <row r="168" spans="1:18" ht="12.75">
      <c r="A168" s="2" t="s">
        <v>263</v>
      </c>
      <c r="B168" t="s">
        <v>196</v>
      </c>
      <c r="E168" s="26">
        <v>19</v>
      </c>
      <c r="F168" s="26">
        <v>8</v>
      </c>
      <c r="G168" s="26">
        <v>15</v>
      </c>
      <c r="H168" s="26">
        <v>2</v>
      </c>
      <c r="Q168" s="146">
        <f t="shared" si="16"/>
        <v>2</v>
      </c>
      <c r="R168" s="78">
        <f t="shared" si="17"/>
        <v>42</v>
      </c>
    </row>
    <row r="169" spans="1:18" ht="12.75">
      <c r="A169" s="2" t="s">
        <v>263</v>
      </c>
      <c r="B169" t="s">
        <v>197</v>
      </c>
      <c r="C169" s="91"/>
      <c r="E169" s="26">
        <v>7</v>
      </c>
      <c r="F169" s="26">
        <v>6</v>
      </c>
      <c r="G169" s="26">
        <v>6</v>
      </c>
      <c r="H169" s="26">
        <v>1</v>
      </c>
      <c r="Q169" s="146">
        <f t="shared" si="16"/>
        <v>1</v>
      </c>
      <c r="R169" s="78">
        <f t="shared" si="17"/>
        <v>19</v>
      </c>
    </row>
    <row r="170" spans="1:18" ht="12.75">
      <c r="A170" s="2" t="s">
        <v>263</v>
      </c>
      <c r="B170" t="s">
        <v>198</v>
      </c>
      <c r="C170" s="2"/>
      <c r="E170" s="27">
        <v>27</v>
      </c>
      <c r="F170" s="27">
        <v>22</v>
      </c>
      <c r="G170" s="27">
        <v>25</v>
      </c>
      <c r="H170" s="27">
        <v>3</v>
      </c>
      <c r="Q170" s="147">
        <f t="shared" si="16"/>
        <v>3</v>
      </c>
      <c r="R170" s="90">
        <f t="shared" si="17"/>
        <v>74</v>
      </c>
    </row>
    <row r="171" spans="1:20" ht="13.5" thickBot="1">
      <c r="A171" s="2"/>
      <c r="C171" s="2"/>
      <c r="E171" s="39">
        <f>SUM(E165:E170)</f>
        <v>89</v>
      </c>
      <c r="F171" s="39">
        <f>SUM(F165:F170)</f>
        <v>68</v>
      </c>
      <c r="G171" s="39">
        <f>SUM(G165:G170)</f>
        <v>84</v>
      </c>
      <c r="H171" s="39">
        <f>SUM(H165:H170)</f>
        <v>11</v>
      </c>
      <c r="O171" s="114"/>
      <c r="P171" s="142" t="s">
        <v>156</v>
      </c>
      <c r="Q171" s="55">
        <f>SUM(Q165:Q170)</f>
        <v>11</v>
      </c>
      <c r="R171" s="55">
        <f>SUM(R165:R170)</f>
        <v>241</v>
      </c>
      <c r="S171" s="114"/>
      <c r="T171" s="150"/>
    </row>
    <row r="172" spans="1:20" ht="14.25" thickBot="1" thickTop="1">
      <c r="A172" s="2"/>
      <c r="C172" s="2"/>
      <c r="O172" s="114"/>
      <c r="Q172" s="114"/>
      <c r="S172" s="114"/>
      <c r="T172" s="150"/>
    </row>
    <row r="173" spans="1:20" ht="13.5" thickBot="1">
      <c r="A173" s="2"/>
      <c r="C173" s="2"/>
      <c r="E173" s="43" t="s">
        <v>142</v>
      </c>
      <c r="F173" s="44" t="s">
        <v>143</v>
      </c>
      <c r="G173" s="15" t="s">
        <v>144</v>
      </c>
      <c r="H173" s="17" t="s">
        <v>143</v>
      </c>
      <c r="I173" s="15" t="s">
        <v>145</v>
      </c>
      <c r="J173" s="17" t="s">
        <v>143</v>
      </c>
      <c r="K173" s="15" t="s">
        <v>146</v>
      </c>
      <c r="L173" s="17" t="s">
        <v>143</v>
      </c>
      <c r="M173" s="15" t="s">
        <v>147</v>
      </c>
      <c r="N173" s="17" t="s">
        <v>143</v>
      </c>
      <c r="O173" s="45" t="s">
        <v>148</v>
      </c>
      <c r="Q173" s="41"/>
      <c r="S173" s="114"/>
      <c r="T173" s="150"/>
    </row>
    <row r="174" spans="1:18" ht="12.75">
      <c r="A174" s="2" t="s">
        <v>160</v>
      </c>
      <c r="B174" t="s">
        <v>193</v>
      </c>
      <c r="E174" s="205">
        <v>1</v>
      </c>
      <c r="F174" s="206">
        <v>15</v>
      </c>
      <c r="G174" s="204">
        <v>1</v>
      </c>
      <c r="H174" s="206">
        <v>11</v>
      </c>
      <c r="I174" s="205">
        <v>1</v>
      </c>
      <c r="J174" s="206">
        <v>15</v>
      </c>
      <c r="K174" s="205">
        <v>1</v>
      </c>
      <c r="L174" s="206">
        <v>9</v>
      </c>
      <c r="M174" s="205">
        <v>1</v>
      </c>
      <c r="N174" s="207">
        <v>21</v>
      </c>
      <c r="O174" s="208"/>
      <c r="Q174" s="209">
        <f>SUM(E174,G174,I174,K174,M174,O174)</f>
        <v>5</v>
      </c>
      <c r="R174" s="20">
        <f>SUM(F174+H174+J174+L174+N174)</f>
        <v>71</v>
      </c>
    </row>
    <row r="175" spans="1:18" ht="12.75">
      <c r="A175" s="2" t="s">
        <v>160</v>
      </c>
      <c r="B175" t="s">
        <v>194</v>
      </c>
      <c r="E175" s="21">
        <v>1</v>
      </c>
      <c r="F175" s="22">
        <v>19</v>
      </c>
      <c r="G175" s="21">
        <v>1</v>
      </c>
      <c r="H175" s="22">
        <v>21</v>
      </c>
      <c r="I175" s="21">
        <v>1</v>
      </c>
      <c r="J175" s="22">
        <v>16</v>
      </c>
      <c r="K175" s="21">
        <v>1</v>
      </c>
      <c r="L175" s="22">
        <v>11</v>
      </c>
      <c r="M175" s="21">
        <v>1</v>
      </c>
      <c r="N175" s="133">
        <v>19</v>
      </c>
      <c r="O175" s="26"/>
      <c r="Q175" s="209">
        <f>SUM(E175,G175,I175,K175,M175,O175)</f>
        <v>5</v>
      </c>
      <c r="R175" s="26">
        <f>SUM(F175+H175+J175+L175+N175)</f>
        <v>86</v>
      </c>
    </row>
    <row r="176" spans="1:18" ht="12.75">
      <c r="A176" s="2" t="s">
        <v>160</v>
      </c>
      <c r="B176" t="s">
        <v>195</v>
      </c>
      <c r="E176" s="21"/>
      <c r="F176" s="22"/>
      <c r="G176" s="21"/>
      <c r="H176" s="22">
        <v>7</v>
      </c>
      <c r="I176" s="21"/>
      <c r="J176" s="22">
        <v>3</v>
      </c>
      <c r="K176" s="21">
        <v>1</v>
      </c>
      <c r="L176" s="22">
        <v>9</v>
      </c>
      <c r="M176" s="21">
        <v>1</v>
      </c>
      <c r="N176" s="133">
        <v>10</v>
      </c>
      <c r="O176" s="26">
        <v>1</v>
      </c>
      <c r="Q176" s="209">
        <f>SUM(E176,G176,I176,K176,M176,O176)</f>
        <v>3</v>
      </c>
      <c r="R176" s="26">
        <f>SUM(F176+H176+J176+L176+N176)</f>
        <v>29</v>
      </c>
    </row>
    <row r="177" spans="1:18" ht="12.75">
      <c r="A177" s="2" t="s">
        <v>160</v>
      </c>
      <c r="B177" t="s">
        <v>196</v>
      </c>
      <c r="E177" s="21">
        <v>1</v>
      </c>
      <c r="F177" s="22">
        <v>18</v>
      </c>
      <c r="G177" s="21">
        <v>2</v>
      </c>
      <c r="H177" s="22">
        <v>24</v>
      </c>
      <c r="I177" s="21">
        <v>1</v>
      </c>
      <c r="J177" s="22">
        <v>11</v>
      </c>
      <c r="K177" s="21">
        <v>1</v>
      </c>
      <c r="L177" s="22">
        <v>14</v>
      </c>
      <c r="M177" s="21">
        <v>1</v>
      </c>
      <c r="N177" s="133">
        <v>16</v>
      </c>
      <c r="O177" s="26"/>
      <c r="Q177" s="209">
        <f>SUM(E177,G177,I177,K177,M177,O177)</f>
        <v>6</v>
      </c>
      <c r="R177" s="26">
        <f>SUM(F177+H177+J177+L177+N177)</f>
        <v>83</v>
      </c>
    </row>
    <row r="178" spans="1:18" ht="13.5" thickBot="1">
      <c r="A178" s="2" t="s">
        <v>160</v>
      </c>
      <c r="B178" t="s">
        <v>198</v>
      </c>
      <c r="E178" s="144">
        <v>2</v>
      </c>
      <c r="F178" s="157">
        <v>35</v>
      </c>
      <c r="G178" s="144">
        <v>1</v>
      </c>
      <c r="H178" s="157">
        <v>23</v>
      </c>
      <c r="I178" s="144">
        <v>1</v>
      </c>
      <c r="J178" s="157">
        <v>25</v>
      </c>
      <c r="K178" s="144">
        <v>2</v>
      </c>
      <c r="L178" s="157">
        <v>30</v>
      </c>
      <c r="M178" s="144">
        <v>1</v>
      </c>
      <c r="N178" s="165">
        <v>21</v>
      </c>
      <c r="O178" s="27"/>
      <c r="Q178" s="210">
        <f>SUM(E178,G178,I178,K178,M178,O178)</f>
        <v>7</v>
      </c>
      <c r="R178" s="27">
        <f>SUM(F178+H178+J178+L178+N178)</f>
        <v>134</v>
      </c>
    </row>
    <row r="179" spans="1:20" ht="14.25" thickBot="1" thickTop="1">
      <c r="A179" s="2"/>
      <c r="C179" s="2"/>
      <c r="D179" s="2"/>
      <c r="E179" s="158">
        <f>SUM(E174:E178)</f>
        <v>5</v>
      </c>
      <c r="F179" s="158">
        <f aca="true" t="shared" si="18" ref="F179:O179">SUM(F174:F178)</f>
        <v>87</v>
      </c>
      <c r="G179" s="158">
        <f t="shared" si="18"/>
        <v>5</v>
      </c>
      <c r="H179" s="158">
        <f t="shared" si="18"/>
        <v>86</v>
      </c>
      <c r="I179" s="158">
        <f t="shared" si="18"/>
        <v>4</v>
      </c>
      <c r="J179" s="158">
        <f t="shared" si="18"/>
        <v>70</v>
      </c>
      <c r="K179" s="158">
        <f t="shared" si="18"/>
        <v>6</v>
      </c>
      <c r="L179" s="158">
        <f t="shared" si="18"/>
        <v>73</v>
      </c>
      <c r="M179" s="158">
        <f t="shared" si="18"/>
        <v>5</v>
      </c>
      <c r="N179" s="158">
        <f t="shared" si="18"/>
        <v>87</v>
      </c>
      <c r="O179" s="162">
        <f t="shared" si="18"/>
        <v>1</v>
      </c>
      <c r="P179" s="143" t="s">
        <v>157</v>
      </c>
      <c r="Q179" s="158">
        <f>SUM(Q174:Q178)</f>
        <v>26</v>
      </c>
      <c r="R179" s="162">
        <f>SUM(R174:R178)</f>
        <v>403</v>
      </c>
      <c r="S179" s="114"/>
      <c r="T179" s="150"/>
    </row>
    <row r="180" spans="1:20" ht="14.25" thickBot="1" thickTop="1">
      <c r="A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S180" s="114"/>
      <c r="T180" s="150"/>
    </row>
    <row r="181" spans="1:20" ht="13.5" thickBot="1">
      <c r="A181" s="2"/>
      <c r="C181" s="2"/>
      <c r="E181" s="43" t="s">
        <v>142</v>
      </c>
      <c r="F181" s="44" t="s">
        <v>143</v>
      </c>
      <c r="G181" s="15" t="s">
        <v>144</v>
      </c>
      <c r="H181" s="17" t="s">
        <v>143</v>
      </c>
      <c r="I181" s="15" t="s">
        <v>145</v>
      </c>
      <c r="J181" s="17" t="s">
        <v>143</v>
      </c>
      <c r="Q181" s="40"/>
      <c r="S181" s="114"/>
      <c r="T181" s="150"/>
    </row>
    <row r="182" spans="1:18" ht="12.75">
      <c r="A182" s="2" t="s">
        <v>264</v>
      </c>
      <c r="B182" t="s">
        <v>332</v>
      </c>
      <c r="E182" s="213">
        <v>2</v>
      </c>
      <c r="F182" s="214">
        <v>34</v>
      </c>
      <c r="G182" s="213">
        <v>2</v>
      </c>
      <c r="H182" s="214">
        <v>38</v>
      </c>
      <c r="I182" s="213">
        <v>2</v>
      </c>
      <c r="J182" s="214">
        <v>34</v>
      </c>
      <c r="K182" s="123"/>
      <c r="L182" s="123"/>
      <c r="M182" s="123"/>
      <c r="N182" s="123"/>
      <c r="O182" s="123"/>
      <c r="P182" s="123"/>
      <c r="Q182" s="169">
        <f aca="true" t="shared" si="19" ref="Q182:R185">SUM(E182+G182+I182)</f>
        <v>6</v>
      </c>
      <c r="R182" s="166">
        <f t="shared" si="19"/>
        <v>106</v>
      </c>
    </row>
    <row r="183" spans="1:18" ht="13.5" thickBot="1">
      <c r="A183" s="2" t="s">
        <v>264</v>
      </c>
      <c r="B183" t="s">
        <v>196</v>
      </c>
      <c r="E183" s="219">
        <v>1</v>
      </c>
      <c r="F183" s="220">
        <v>22</v>
      </c>
      <c r="G183" s="219">
        <v>1</v>
      </c>
      <c r="H183" s="220">
        <v>17</v>
      </c>
      <c r="I183" s="219">
        <v>2</v>
      </c>
      <c r="J183" s="220">
        <v>32</v>
      </c>
      <c r="Q183" s="170">
        <f t="shared" si="19"/>
        <v>4</v>
      </c>
      <c r="R183" s="167">
        <f t="shared" si="19"/>
        <v>71</v>
      </c>
    </row>
    <row r="184" spans="1:18" ht="13.5" thickBot="1">
      <c r="A184" s="2" t="s">
        <v>264</v>
      </c>
      <c r="B184" t="s">
        <v>198</v>
      </c>
      <c r="D184" s="266" t="s">
        <v>292</v>
      </c>
      <c r="E184" s="223">
        <v>1</v>
      </c>
      <c r="F184" s="220">
        <v>18</v>
      </c>
      <c r="G184" s="219">
        <v>1</v>
      </c>
      <c r="H184" s="220">
        <v>15</v>
      </c>
      <c r="I184" s="219">
        <v>1</v>
      </c>
      <c r="J184" s="220">
        <v>14</v>
      </c>
      <c r="Q184" s="170">
        <f t="shared" si="19"/>
        <v>3</v>
      </c>
      <c r="R184" s="167">
        <f t="shared" si="19"/>
        <v>47</v>
      </c>
    </row>
    <row r="185" spans="1:18" ht="12.75">
      <c r="A185" s="2" t="s">
        <v>264</v>
      </c>
      <c r="B185" t="s">
        <v>198</v>
      </c>
      <c r="E185" s="215">
        <v>1</v>
      </c>
      <c r="F185" s="216">
        <v>25</v>
      </c>
      <c r="G185" s="215">
        <v>1</v>
      </c>
      <c r="H185" s="216">
        <v>21</v>
      </c>
      <c r="I185" s="215">
        <v>1</v>
      </c>
      <c r="J185" s="216">
        <v>22</v>
      </c>
      <c r="Q185" s="171">
        <f t="shared" si="19"/>
        <v>3</v>
      </c>
      <c r="R185" s="168">
        <f t="shared" si="19"/>
        <v>68</v>
      </c>
    </row>
    <row r="186" spans="1:20" ht="13.5" thickBot="1">
      <c r="A186" s="2"/>
      <c r="C186" s="2"/>
      <c r="D186" s="2"/>
      <c r="E186" s="158">
        <f aca="true" t="shared" si="20" ref="E186:J186">SUM(E182:E185)</f>
        <v>5</v>
      </c>
      <c r="F186" s="158">
        <f t="shared" si="20"/>
        <v>99</v>
      </c>
      <c r="G186" s="158">
        <f t="shared" si="20"/>
        <v>5</v>
      </c>
      <c r="H186" s="158">
        <f t="shared" si="20"/>
        <v>91</v>
      </c>
      <c r="I186" s="158">
        <f t="shared" si="20"/>
        <v>6</v>
      </c>
      <c r="J186" s="158">
        <f t="shared" si="20"/>
        <v>102</v>
      </c>
      <c r="P186" s="143" t="s">
        <v>262</v>
      </c>
      <c r="Q186" s="158">
        <f>SUM(Q182:Q185)</f>
        <v>16</v>
      </c>
      <c r="R186" s="158">
        <f>SUM(R182:R185)</f>
        <v>292</v>
      </c>
      <c r="S186" s="114"/>
      <c r="T186" s="150"/>
    </row>
    <row r="187" spans="1:3" ht="13.5" thickTop="1">
      <c r="A187" s="2"/>
      <c r="C187" s="2"/>
    </row>
    <row r="188" spans="1:20" ht="12.75">
      <c r="A188" s="128"/>
      <c r="B188" s="6"/>
      <c r="C188" s="6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50"/>
    </row>
    <row r="189" spans="1:20" ht="13.5" thickBot="1">
      <c r="A189" s="129"/>
      <c r="B189" s="1"/>
      <c r="C189" s="1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50"/>
    </row>
    <row r="190" spans="1:4" ht="23.25" customHeight="1">
      <c r="A190" s="396" t="s">
        <v>283</v>
      </c>
      <c r="B190" s="397"/>
      <c r="C190" s="397"/>
      <c r="D190" s="398"/>
    </row>
    <row r="191" spans="1:16" ht="18.75" customHeight="1">
      <c r="A191" s="399"/>
      <c r="B191" s="400"/>
      <c r="C191" s="400"/>
      <c r="D191" s="401"/>
      <c r="O191" s="73" t="s">
        <v>149</v>
      </c>
      <c r="P191" s="73" t="s">
        <v>143</v>
      </c>
    </row>
    <row r="192" spans="1:16" ht="24.75" customHeight="1" thickBot="1">
      <c r="A192" s="402"/>
      <c r="B192" s="403"/>
      <c r="C192" s="403"/>
      <c r="D192" s="404"/>
      <c r="I192" s="393" t="s">
        <v>162</v>
      </c>
      <c r="J192" s="393"/>
      <c r="K192" s="393"/>
      <c r="L192" s="393"/>
      <c r="M192" s="393"/>
      <c r="N192" s="393"/>
      <c r="O192" s="77">
        <f>SUM(Q197+Q200+Q205)</f>
        <v>32</v>
      </c>
      <c r="P192" s="77">
        <f>SUM(R197+R200+R205)</f>
        <v>641</v>
      </c>
    </row>
    <row r="193" spans="1:16" ht="24.75" customHeight="1" thickBot="1">
      <c r="A193" s="164"/>
      <c r="B193" s="164"/>
      <c r="C193" s="164"/>
      <c r="D193" s="164"/>
      <c r="I193" s="141"/>
      <c r="J193" s="141"/>
      <c r="K193" s="141"/>
      <c r="L193" s="141"/>
      <c r="M193" s="141"/>
      <c r="N193" s="141"/>
      <c r="O193" s="82"/>
      <c r="P193" s="82"/>
    </row>
    <row r="194" spans="1:18" ht="39.75" customHeight="1" thickBot="1">
      <c r="A194" s="164"/>
      <c r="B194" s="164"/>
      <c r="C194" s="164"/>
      <c r="D194" s="164"/>
      <c r="E194" s="84" t="s">
        <v>155</v>
      </c>
      <c r="F194" s="72" t="s">
        <v>153</v>
      </c>
      <c r="G194" s="72" t="s">
        <v>154</v>
      </c>
      <c r="H194" s="79" t="s">
        <v>158</v>
      </c>
      <c r="I194" s="1"/>
      <c r="Q194" s="136" t="s">
        <v>149</v>
      </c>
      <c r="R194" s="145" t="s">
        <v>143</v>
      </c>
    </row>
    <row r="195" spans="1:18" ht="12.75">
      <c r="A195" s="2" t="s">
        <v>159</v>
      </c>
      <c r="B195" t="s">
        <v>199</v>
      </c>
      <c r="C195" s="91"/>
      <c r="E195" s="68">
        <v>15</v>
      </c>
      <c r="F195" s="68">
        <v>20</v>
      </c>
      <c r="G195" s="68">
        <v>17</v>
      </c>
      <c r="H195" s="68">
        <v>2</v>
      </c>
      <c r="K195" s="212"/>
      <c r="O195" s="1"/>
      <c r="P195" s="1"/>
      <c r="Q195" s="108">
        <f>SUM(H195)</f>
        <v>2</v>
      </c>
      <c r="R195" s="68">
        <f>SUM(E195:G195)</f>
        <v>52</v>
      </c>
    </row>
    <row r="196" spans="1:18" ht="12.75">
      <c r="A196" s="2" t="s">
        <v>159</v>
      </c>
      <c r="B196" t="s">
        <v>200</v>
      </c>
      <c r="E196" s="26">
        <v>10</v>
      </c>
      <c r="F196" s="26">
        <v>8</v>
      </c>
      <c r="G196" s="26">
        <v>3</v>
      </c>
      <c r="H196" s="26">
        <v>1</v>
      </c>
      <c r="Q196" s="147">
        <f>SUM(H196)</f>
        <v>1</v>
      </c>
      <c r="R196" s="90">
        <f>SUM(E196:G196)</f>
        <v>21</v>
      </c>
    </row>
    <row r="197" spans="3:20" ht="13.5" thickBot="1">
      <c r="C197" s="2"/>
      <c r="E197" s="23">
        <f>SUM(E195:E196)</f>
        <v>25</v>
      </c>
      <c r="F197" s="23">
        <f>SUM(F195:F196)</f>
        <v>28</v>
      </c>
      <c r="G197" s="23">
        <f>SUM(G195:G196)</f>
        <v>20</v>
      </c>
      <c r="H197" s="39">
        <f>SUM(H195:H196)</f>
        <v>3</v>
      </c>
      <c r="O197" s="114"/>
      <c r="P197" s="142" t="s">
        <v>156</v>
      </c>
      <c r="Q197" s="139">
        <f>SUM(Q195:Q196)</f>
        <v>3</v>
      </c>
      <c r="R197" s="140">
        <f>SUM(R195:R196)</f>
        <v>73</v>
      </c>
      <c r="S197" s="114"/>
      <c r="T197" s="150"/>
    </row>
    <row r="198" spans="3:20" ht="14.25" thickBot="1" thickTop="1">
      <c r="C198" s="2"/>
      <c r="O198" s="114"/>
      <c r="Q198" s="114"/>
      <c r="S198" s="114"/>
      <c r="T198" s="150"/>
    </row>
    <row r="199" spans="3:20" ht="13.5" thickBot="1">
      <c r="C199" s="2"/>
      <c r="E199" s="43" t="s">
        <v>142</v>
      </c>
      <c r="F199" s="44" t="s">
        <v>143</v>
      </c>
      <c r="G199" s="15" t="s">
        <v>144</v>
      </c>
      <c r="H199" s="17" t="s">
        <v>143</v>
      </c>
      <c r="I199" s="15" t="s">
        <v>145</v>
      </c>
      <c r="J199" s="17" t="s">
        <v>143</v>
      </c>
      <c r="K199" s="15" t="s">
        <v>146</v>
      </c>
      <c r="L199" s="17" t="s">
        <v>143</v>
      </c>
      <c r="M199" s="15" t="s">
        <v>147</v>
      </c>
      <c r="N199" s="17" t="s">
        <v>143</v>
      </c>
      <c r="O199" s="45" t="s">
        <v>148</v>
      </c>
      <c r="S199" s="114"/>
      <c r="T199" s="150"/>
    </row>
    <row r="200" spans="1:18" ht="13.5" thickBot="1">
      <c r="A200" s="2" t="s">
        <v>160</v>
      </c>
      <c r="B200" t="s">
        <v>199</v>
      </c>
      <c r="E200" s="47">
        <v>1</v>
      </c>
      <c r="F200" s="49">
        <v>18</v>
      </c>
      <c r="G200" s="47">
        <v>2</v>
      </c>
      <c r="H200" s="49">
        <v>32</v>
      </c>
      <c r="I200" s="47">
        <v>1</v>
      </c>
      <c r="J200" s="49">
        <v>21</v>
      </c>
      <c r="K200" s="47">
        <v>2</v>
      </c>
      <c r="L200" s="49">
        <v>27</v>
      </c>
      <c r="M200" s="47">
        <v>2</v>
      </c>
      <c r="N200" s="48">
        <v>27</v>
      </c>
      <c r="O200" s="65"/>
      <c r="P200" s="143" t="s">
        <v>157</v>
      </c>
      <c r="Q200" s="181">
        <f>SUM(E200+G200+I200+K200+M200+O200)</f>
        <v>8</v>
      </c>
      <c r="R200" s="182">
        <f>SUM(F200+H200+J200+L200+N200)</f>
        <v>125</v>
      </c>
    </row>
    <row r="201" spans="3:20" ht="14.25" thickBot="1" thickTop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S201" s="114"/>
      <c r="T201" s="150"/>
    </row>
    <row r="202" spans="3:20" ht="12.75">
      <c r="C202" s="2"/>
      <c r="E202" s="43" t="s">
        <v>142</v>
      </c>
      <c r="F202" s="44" t="s">
        <v>143</v>
      </c>
      <c r="G202" s="43" t="s">
        <v>144</v>
      </c>
      <c r="H202" s="44" t="s">
        <v>143</v>
      </c>
      <c r="I202" s="43" t="s">
        <v>145</v>
      </c>
      <c r="J202" s="44" t="s">
        <v>143</v>
      </c>
      <c r="Q202" s="40"/>
      <c r="S202" s="114"/>
      <c r="T202" s="150"/>
    </row>
    <row r="203" spans="1:20" ht="13.5" thickBot="1">
      <c r="A203" s="2" t="s">
        <v>264</v>
      </c>
      <c r="B203" t="s">
        <v>291</v>
      </c>
      <c r="E203" s="253">
        <v>1</v>
      </c>
      <c r="F203" s="254">
        <v>13</v>
      </c>
      <c r="G203" s="253">
        <v>1</v>
      </c>
      <c r="H203" s="254">
        <v>16</v>
      </c>
      <c r="I203" s="253">
        <v>1</v>
      </c>
      <c r="J203" s="254">
        <v>22</v>
      </c>
      <c r="Q203" s="166">
        <f>SUM(E203+G203+I203)</f>
        <v>3</v>
      </c>
      <c r="R203" s="225">
        <f>SUM(F203+H203+J203)</f>
        <v>51</v>
      </c>
      <c r="S203" s="114"/>
      <c r="T203" s="150"/>
    </row>
    <row r="204" spans="1:20" ht="13.5" thickBot="1">
      <c r="A204" s="2" t="s">
        <v>264</v>
      </c>
      <c r="B204" t="s">
        <v>291</v>
      </c>
      <c r="D204" s="246" t="s">
        <v>292</v>
      </c>
      <c r="E204" s="258">
        <v>6</v>
      </c>
      <c r="F204" s="256">
        <v>125</v>
      </c>
      <c r="G204" s="255">
        <v>6</v>
      </c>
      <c r="H204" s="256">
        <v>133</v>
      </c>
      <c r="I204" s="255">
        <v>6</v>
      </c>
      <c r="J204" s="256">
        <v>134</v>
      </c>
      <c r="Q204" s="168">
        <f>SUM(E204+G204+I204)</f>
        <v>18</v>
      </c>
      <c r="R204" s="257">
        <f>SUM(F204+H204+J204)</f>
        <v>392</v>
      </c>
      <c r="S204" s="114"/>
      <c r="T204" s="150"/>
    </row>
    <row r="205" spans="1:18" ht="13.5" thickBot="1">
      <c r="A205" s="2"/>
      <c r="E205" s="179">
        <f aca="true" t="shared" si="21" ref="E205:J205">SUM(E203:E204)</f>
        <v>7</v>
      </c>
      <c r="F205" s="179">
        <f t="shared" si="21"/>
        <v>138</v>
      </c>
      <c r="G205" s="179">
        <f t="shared" si="21"/>
        <v>7</v>
      </c>
      <c r="H205" s="179">
        <f t="shared" si="21"/>
        <v>149</v>
      </c>
      <c r="I205" s="179">
        <f t="shared" si="21"/>
        <v>7</v>
      </c>
      <c r="J205" s="179">
        <f t="shared" si="21"/>
        <v>156</v>
      </c>
      <c r="K205" s="123"/>
      <c r="L205" s="123"/>
      <c r="M205" s="123"/>
      <c r="N205" s="123"/>
      <c r="O205" s="123"/>
      <c r="P205" s="143" t="s">
        <v>262</v>
      </c>
      <c r="Q205" s="252">
        <f>SUM(Q203:Q204)</f>
        <v>21</v>
      </c>
      <c r="R205" s="252">
        <f>SUM(R203:R204)</f>
        <v>443</v>
      </c>
    </row>
    <row r="206" spans="1:20" ht="13.5" thickTop="1">
      <c r="A206" s="2"/>
      <c r="C206" s="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S206" s="114"/>
      <c r="T206" s="150"/>
    </row>
    <row r="207" spans="1:20" ht="12.75">
      <c r="A207" s="6"/>
      <c r="B207" s="1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122"/>
      <c r="T207" s="150"/>
    </row>
    <row r="208" spans="1:20" ht="10.5" customHeight="1" thickBo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14"/>
      <c r="T208" s="150"/>
    </row>
    <row r="209" spans="1:20" ht="24" customHeight="1">
      <c r="A209" s="405" t="s">
        <v>333</v>
      </c>
      <c r="B209" s="406"/>
      <c r="C209" s="406"/>
      <c r="D209" s="40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14"/>
      <c r="T209" s="150"/>
    </row>
    <row r="210" spans="1:20" ht="27.75" customHeight="1">
      <c r="A210" s="408"/>
      <c r="B210" s="409"/>
      <c r="C210" s="409"/>
      <c r="D210" s="410"/>
      <c r="O210" s="73" t="s">
        <v>149</v>
      </c>
      <c r="P210" s="73" t="s">
        <v>143</v>
      </c>
      <c r="S210" s="114"/>
      <c r="T210" s="150"/>
    </row>
    <row r="211" spans="1:20" ht="38.25" customHeight="1" thickBot="1">
      <c r="A211" s="411"/>
      <c r="B211" s="412"/>
      <c r="C211" s="412"/>
      <c r="D211" s="413"/>
      <c r="I211" s="393" t="s">
        <v>162</v>
      </c>
      <c r="J211" s="393"/>
      <c r="K211" s="393"/>
      <c r="L211" s="393"/>
      <c r="M211" s="393"/>
      <c r="N211" s="393"/>
      <c r="O211" s="77">
        <f>SUM(Q214+Q217+Q220)</f>
        <v>29</v>
      </c>
      <c r="P211" s="77">
        <f>SUM(R214+R217+R220)</f>
        <v>644</v>
      </c>
      <c r="S211" s="114"/>
      <c r="T211" s="150"/>
    </row>
    <row r="212" spans="1:20" ht="21" thickBot="1">
      <c r="A212" s="1"/>
      <c r="B212" s="125"/>
      <c r="C212" s="1"/>
      <c r="D212" s="1"/>
      <c r="I212" s="141"/>
      <c r="J212" s="141"/>
      <c r="K212" s="141"/>
      <c r="L212" s="141"/>
      <c r="M212" s="141"/>
      <c r="N212" s="141"/>
      <c r="O212" s="82"/>
      <c r="P212" s="82"/>
      <c r="S212" s="123"/>
      <c r="T212" s="150"/>
    </row>
    <row r="213" spans="1:20" ht="34.5" thickBot="1">
      <c r="A213" s="1"/>
      <c r="B213" s="2"/>
      <c r="C213" s="1"/>
      <c r="D213" s="1"/>
      <c r="E213" s="84" t="s">
        <v>155</v>
      </c>
      <c r="F213" s="72" t="s">
        <v>153</v>
      </c>
      <c r="G213" s="72" t="s">
        <v>154</v>
      </c>
      <c r="H213" s="79" t="s">
        <v>158</v>
      </c>
      <c r="I213" s="1"/>
      <c r="Q213" s="136" t="s">
        <v>149</v>
      </c>
      <c r="R213" s="145" t="s">
        <v>143</v>
      </c>
      <c r="S213" s="114"/>
      <c r="T213" s="150"/>
    </row>
    <row r="214" spans="1:18" ht="13.5" thickBot="1">
      <c r="A214" s="2" t="s">
        <v>159</v>
      </c>
      <c r="B214" t="s">
        <v>201</v>
      </c>
      <c r="E214" s="172">
        <v>45</v>
      </c>
      <c r="F214" s="172">
        <v>48</v>
      </c>
      <c r="G214" s="172">
        <v>52</v>
      </c>
      <c r="H214" s="172">
        <v>5</v>
      </c>
      <c r="O214" s="1"/>
      <c r="P214" s="142" t="s">
        <v>156</v>
      </c>
      <c r="Q214" s="181">
        <f>SUM(H214)</f>
        <v>5</v>
      </c>
      <c r="R214" s="182">
        <f>SUM(E214:G214)</f>
        <v>145</v>
      </c>
    </row>
    <row r="215" spans="3:20" ht="14.25" thickBot="1" thickTop="1">
      <c r="C215" s="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Q215" s="114"/>
      <c r="S215" s="114"/>
      <c r="T215" s="150"/>
    </row>
    <row r="216" spans="3:20" ht="13.5" thickBot="1">
      <c r="C216" s="2"/>
      <c r="D216" s="114"/>
      <c r="E216" s="43" t="s">
        <v>142</v>
      </c>
      <c r="F216" s="44" t="s">
        <v>143</v>
      </c>
      <c r="G216" s="15" t="s">
        <v>144</v>
      </c>
      <c r="H216" s="17" t="s">
        <v>143</v>
      </c>
      <c r="I216" s="15" t="s">
        <v>145</v>
      </c>
      <c r="J216" s="17" t="s">
        <v>143</v>
      </c>
      <c r="K216" s="15" t="s">
        <v>146</v>
      </c>
      <c r="L216" s="17" t="s">
        <v>143</v>
      </c>
      <c r="M216" s="15" t="s">
        <v>147</v>
      </c>
      <c r="N216" s="17" t="s">
        <v>143</v>
      </c>
      <c r="O216" s="45" t="s">
        <v>148</v>
      </c>
      <c r="S216" s="114"/>
      <c r="T216" s="150"/>
    </row>
    <row r="217" spans="1:18" ht="13.5" thickBot="1">
      <c r="A217" s="2" t="s">
        <v>160</v>
      </c>
      <c r="B217" t="s">
        <v>201</v>
      </c>
      <c r="C217" s="91"/>
      <c r="E217" s="47">
        <v>2</v>
      </c>
      <c r="F217" s="49">
        <v>47</v>
      </c>
      <c r="G217" s="47">
        <v>2</v>
      </c>
      <c r="H217" s="49">
        <v>37</v>
      </c>
      <c r="I217" s="47">
        <v>3</v>
      </c>
      <c r="J217" s="49">
        <v>59</v>
      </c>
      <c r="K217" s="47">
        <v>2</v>
      </c>
      <c r="L217" s="49">
        <v>43</v>
      </c>
      <c r="M217" s="47">
        <v>3</v>
      </c>
      <c r="N217" s="48">
        <v>60</v>
      </c>
      <c r="O217" s="65"/>
      <c r="P217" s="143" t="s">
        <v>157</v>
      </c>
      <c r="Q217" s="181">
        <f>SUM(E217+G217+I217+K217+M217+O217)</f>
        <v>12</v>
      </c>
      <c r="R217" s="182">
        <f>SUM(F217+H217+J217+L217+N217)</f>
        <v>246</v>
      </c>
    </row>
    <row r="218" spans="3:20" ht="14.25" thickBot="1" thickTop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S218" s="114"/>
      <c r="T218" s="150"/>
    </row>
    <row r="219" spans="3:20" ht="13.5" thickBot="1">
      <c r="C219" s="2"/>
      <c r="E219" s="43" t="s">
        <v>142</v>
      </c>
      <c r="F219" s="44" t="s">
        <v>143</v>
      </c>
      <c r="G219" s="15" t="s">
        <v>144</v>
      </c>
      <c r="H219" s="17" t="s">
        <v>143</v>
      </c>
      <c r="I219" s="15" t="s">
        <v>145</v>
      </c>
      <c r="J219" s="17" t="s">
        <v>143</v>
      </c>
      <c r="Q219" s="40"/>
      <c r="S219" s="114"/>
      <c r="T219" s="150"/>
    </row>
    <row r="220" spans="1:18" ht="13.5" thickBot="1">
      <c r="A220" s="2" t="s">
        <v>264</v>
      </c>
      <c r="B220" t="s">
        <v>202</v>
      </c>
      <c r="E220" s="173">
        <v>4</v>
      </c>
      <c r="F220" s="174">
        <v>84</v>
      </c>
      <c r="G220" s="173">
        <v>4</v>
      </c>
      <c r="H220" s="174">
        <v>89</v>
      </c>
      <c r="I220" s="173">
        <v>4</v>
      </c>
      <c r="J220" s="174">
        <v>80</v>
      </c>
      <c r="K220" s="123"/>
      <c r="L220" s="123"/>
      <c r="M220" s="123"/>
      <c r="N220" s="123"/>
      <c r="O220" s="123"/>
      <c r="P220" s="143" t="s">
        <v>262</v>
      </c>
      <c r="Q220" s="175">
        <f>SUM(E220+G220+I220)</f>
        <v>12</v>
      </c>
      <c r="R220" s="175">
        <f>SUM(F220+H220+J220)</f>
        <v>253</v>
      </c>
    </row>
    <row r="221" spans="3:20" ht="13.5" thickTop="1">
      <c r="C221" s="2"/>
      <c r="D221" s="2"/>
      <c r="E221" s="2"/>
      <c r="F221" s="2"/>
      <c r="G221" s="2"/>
      <c r="H221" s="2"/>
      <c r="I221" s="2"/>
      <c r="S221" s="114"/>
      <c r="T221" s="150"/>
    </row>
    <row r="222" spans="1:20" ht="12.75">
      <c r="A222" s="6"/>
      <c r="B222" s="6"/>
      <c r="C222" s="6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6"/>
      <c r="Q222" s="6"/>
      <c r="R222" s="6"/>
      <c r="S222" s="122"/>
      <c r="T222" s="150"/>
    </row>
    <row r="223" spans="1:20" ht="13.5" thickBot="1">
      <c r="A223" s="1"/>
      <c r="B223" s="1"/>
      <c r="C223" s="1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"/>
      <c r="Q223" s="1"/>
      <c r="R223" s="1"/>
      <c r="S223" s="123"/>
      <c r="T223" s="150"/>
    </row>
    <row r="224" spans="1:4" ht="23.25" customHeight="1">
      <c r="A224" s="396" t="s">
        <v>334</v>
      </c>
      <c r="B224" s="397"/>
      <c r="C224" s="397"/>
      <c r="D224" s="398"/>
    </row>
    <row r="225" spans="1:16" ht="24" customHeight="1">
      <c r="A225" s="399"/>
      <c r="B225" s="400"/>
      <c r="C225" s="400"/>
      <c r="D225" s="401"/>
      <c r="O225" s="73" t="s">
        <v>149</v>
      </c>
      <c r="P225" s="73" t="s">
        <v>143</v>
      </c>
    </row>
    <row r="226" spans="1:16" ht="24" customHeight="1" thickBot="1">
      <c r="A226" s="402"/>
      <c r="B226" s="403"/>
      <c r="C226" s="403"/>
      <c r="D226" s="404"/>
      <c r="I226" s="393" t="s">
        <v>162</v>
      </c>
      <c r="J226" s="393"/>
      <c r="K226" s="393"/>
      <c r="L226" s="393"/>
      <c r="M226" s="393"/>
      <c r="N226" s="393"/>
      <c r="O226" s="77">
        <f>SUM(Q232+Q238+Q241)</f>
        <v>24</v>
      </c>
      <c r="P226" s="77">
        <f>SUM(R232+R238+R241)</f>
        <v>462</v>
      </c>
    </row>
    <row r="227" spans="1:16" ht="24" customHeight="1" thickBot="1">
      <c r="A227" s="156"/>
      <c r="B227" s="156"/>
      <c r="C227" s="156"/>
      <c r="D227" s="156"/>
      <c r="I227" s="141"/>
      <c r="J227" s="141"/>
      <c r="K227" s="141"/>
      <c r="L227" s="141"/>
      <c r="M227" s="141"/>
      <c r="N227" s="141"/>
      <c r="O227" s="82"/>
      <c r="P227" s="82"/>
    </row>
    <row r="228" spans="1:18" ht="33" customHeight="1">
      <c r="A228" s="156"/>
      <c r="B228" s="156"/>
      <c r="C228" s="156"/>
      <c r="D228" s="156"/>
      <c r="E228" s="84" t="s">
        <v>155</v>
      </c>
      <c r="F228" s="72" t="s">
        <v>153</v>
      </c>
      <c r="G228" s="72" t="s">
        <v>154</v>
      </c>
      <c r="H228" s="86" t="s">
        <v>158</v>
      </c>
      <c r="I228" s="1"/>
      <c r="Q228" s="145" t="s">
        <v>149</v>
      </c>
      <c r="R228" s="145" t="s">
        <v>143</v>
      </c>
    </row>
    <row r="229" spans="1:18" ht="12.75">
      <c r="A229" s="2" t="s">
        <v>159</v>
      </c>
      <c r="B229" t="s">
        <v>202</v>
      </c>
      <c r="C229" s="91"/>
      <c r="E229" s="108">
        <v>18</v>
      </c>
      <c r="F229" s="109">
        <v>21</v>
      </c>
      <c r="G229" s="109">
        <v>14</v>
      </c>
      <c r="H229" s="87">
        <v>2</v>
      </c>
      <c r="O229" s="1"/>
      <c r="P229" s="142"/>
      <c r="Q229" s="108">
        <f>SUM(H229)</f>
        <v>2</v>
      </c>
      <c r="R229" s="68">
        <f>SUM(E229:G229)</f>
        <v>53</v>
      </c>
    </row>
    <row r="230" spans="1:18" ht="12.75">
      <c r="A230" s="2" t="s">
        <v>159</v>
      </c>
      <c r="B230" t="s">
        <v>203</v>
      </c>
      <c r="C230" s="91"/>
      <c r="E230" s="21">
        <v>19</v>
      </c>
      <c r="F230" s="40">
        <v>17</v>
      </c>
      <c r="G230" s="40">
        <v>19</v>
      </c>
      <c r="H230" s="22">
        <v>2</v>
      </c>
      <c r="Q230" s="146">
        <f>SUM(H230)</f>
        <v>2</v>
      </c>
      <c r="R230" s="78">
        <f>SUM(E230:G230)</f>
        <v>55</v>
      </c>
    </row>
    <row r="231" spans="1:18" ht="12.75">
      <c r="A231" s="2" t="s">
        <v>159</v>
      </c>
      <c r="B231" t="s">
        <v>204</v>
      </c>
      <c r="C231" s="91"/>
      <c r="E231" s="32">
        <v>12</v>
      </c>
      <c r="F231" s="41">
        <v>13</v>
      </c>
      <c r="G231" s="41">
        <v>14</v>
      </c>
      <c r="H231" s="33">
        <v>2</v>
      </c>
      <c r="Q231" s="147">
        <f>SUM(H231)</f>
        <v>2</v>
      </c>
      <c r="R231" s="90">
        <f>SUM(E231:G231)</f>
        <v>39</v>
      </c>
    </row>
    <row r="232" spans="3:20" ht="13.5" thickBot="1">
      <c r="C232" s="2"/>
      <c r="E232" s="23">
        <f>SUM(E229:E231)</f>
        <v>49</v>
      </c>
      <c r="F232" s="23">
        <f>SUM(F229:F231)</f>
        <v>51</v>
      </c>
      <c r="G232" s="23">
        <f>SUM(G229:G231)</f>
        <v>47</v>
      </c>
      <c r="H232" s="39">
        <f>SUM(H229:H231)</f>
        <v>6</v>
      </c>
      <c r="O232" s="114"/>
      <c r="P232" s="2" t="s">
        <v>156</v>
      </c>
      <c r="Q232" s="139">
        <f>SUM(Q229:Q231)</f>
        <v>6</v>
      </c>
      <c r="R232" s="163">
        <f>SUM(R229:R231)</f>
        <v>147</v>
      </c>
      <c r="S232" s="114"/>
      <c r="T232" s="150"/>
    </row>
    <row r="233" spans="3:20" ht="14.25" thickBot="1" thickTop="1">
      <c r="C233" s="2"/>
      <c r="E233" s="40"/>
      <c r="F233" s="40"/>
      <c r="G233" s="40"/>
      <c r="H233" s="40"/>
      <c r="O233" s="114"/>
      <c r="Q233" s="134"/>
      <c r="R233" s="40"/>
      <c r="S233" s="114"/>
      <c r="T233" s="150"/>
    </row>
    <row r="234" spans="3:20" ht="12.75">
      <c r="C234" s="2"/>
      <c r="E234" s="43" t="s">
        <v>142</v>
      </c>
      <c r="F234" s="44" t="s">
        <v>143</v>
      </c>
      <c r="G234" s="43" t="s">
        <v>144</v>
      </c>
      <c r="H234" s="44" t="s">
        <v>143</v>
      </c>
      <c r="I234" s="43" t="s">
        <v>145</v>
      </c>
      <c r="J234" s="44" t="s">
        <v>143</v>
      </c>
      <c r="K234" s="43" t="s">
        <v>146</v>
      </c>
      <c r="L234" s="44" t="s">
        <v>143</v>
      </c>
      <c r="M234" s="43" t="s">
        <v>147</v>
      </c>
      <c r="N234" s="44" t="s">
        <v>143</v>
      </c>
      <c r="O234" s="45" t="s">
        <v>148</v>
      </c>
      <c r="S234" s="114"/>
      <c r="T234" s="150"/>
    </row>
    <row r="235" spans="1:18" ht="12.75">
      <c r="A235" s="2" t="s">
        <v>160</v>
      </c>
      <c r="B235" t="s">
        <v>202</v>
      </c>
      <c r="E235" s="19">
        <v>1</v>
      </c>
      <c r="F235" s="56">
        <v>16</v>
      </c>
      <c r="G235" s="56"/>
      <c r="H235" s="56"/>
      <c r="I235" s="56">
        <v>1</v>
      </c>
      <c r="J235" s="56">
        <v>13</v>
      </c>
      <c r="K235" s="56">
        <v>1</v>
      </c>
      <c r="L235" s="56">
        <v>14</v>
      </c>
      <c r="M235" s="56">
        <v>1</v>
      </c>
      <c r="N235" s="56">
        <v>16</v>
      </c>
      <c r="O235" s="20"/>
      <c r="P235" s="143"/>
      <c r="Q235" s="108">
        <f>SUM(E235+G235+I235+K235+M235+O235)</f>
        <v>4</v>
      </c>
      <c r="R235" s="68">
        <f>SUM(F235+H235+J235+L235+N235)</f>
        <v>59</v>
      </c>
    </row>
    <row r="236" spans="1:18" ht="12.75">
      <c r="A236" s="2" t="s">
        <v>160</v>
      </c>
      <c r="B236" t="s">
        <v>203</v>
      </c>
      <c r="E236" s="21">
        <v>1</v>
      </c>
      <c r="F236" s="40">
        <v>11</v>
      </c>
      <c r="G236" s="40">
        <v>1</v>
      </c>
      <c r="H236" s="133">
        <v>28</v>
      </c>
      <c r="I236" s="133">
        <v>1</v>
      </c>
      <c r="J236" s="133">
        <v>15</v>
      </c>
      <c r="K236" s="133">
        <v>1</v>
      </c>
      <c r="L236" s="133">
        <v>17</v>
      </c>
      <c r="M236" s="133">
        <v>1</v>
      </c>
      <c r="N236" s="133">
        <v>19</v>
      </c>
      <c r="O236" s="22"/>
      <c r="P236" s="143"/>
      <c r="Q236" s="146">
        <f>SUM(E236+G236+I236+K236+M236+O236)</f>
        <v>5</v>
      </c>
      <c r="R236" s="78">
        <f>SUM(F236+H236+J236+L236+N236)</f>
        <v>90</v>
      </c>
    </row>
    <row r="237" spans="1:18" ht="12.75">
      <c r="A237" s="2" t="s">
        <v>160</v>
      </c>
      <c r="B237" t="s">
        <v>205</v>
      </c>
      <c r="E237" s="32">
        <v>1</v>
      </c>
      <c r="F237" s="41">
        <v>22</v>
      </c>
      <c r="G237" s="41">
        <v>1</v>
      </c>
      <c r="H237" s="41">
        <v>23</v>
      </c>
      <c r="I237" s="41">
        <v>1</v>
      </c>
      <c r="J237" s="41">
        <v>24</v>
      </c>
      <c r="K237" s="41">
        <v>1</v>
      </c>
      <c r="L237" s="41">
        <v>14</v>
      </c>
      <c r="M237" s="41">
        <v>1</v>
      </c>
      <c r="N237" s="41">
        <v>18</v>
      </c>
      <c r="O237" s="33"/>
      <c r="P237" s="143"/>
      <c r="Q237" s="147">
        <f>SUM(E237+G237+I237+K237+M237+O237)</f>
        <v>5</v>
      </c>
      <c r="R237" s="90">
        <f>SUM(F237+H237+J237+L237+N237)</f>
        <v>101</v>
      </c>
    </row>
    <row r="238" spans="3:20" ht="13.5" thickBot="1">
      <c r="C238" s="2"/>
      <c r="D238" s="114"/>
      <c r="E238" s="139">
        <f>SUM(E235:E237)</f>
        <v>3</v>
      </c>
      <c r="F238" s="139">
        <f aca="true" t="shared" si="22" ref="F238:O238">SUM(F235:F237)</f>
        <v>49</v>
      </c>
      <c r="G238" s="139">
        <f t="shared" si="22"/>
        <v>2</v>
      </c>
      <c r="H238" s="139">
        <f t="shared" si="22"/>
        <v>51</v>
      </c>
      <c r="I238" s="139">
        <f t="shared" si="22"/>
        <v>3</v>
      </c>
      <c r="J238" s="139">
        <f t="shared" si="22"/>
        <v>52</v>
      </c>
      <c r="K238" s="139">
        <f t="shared" si="22"/>
        <v>3</v>
      </c>
      <c r="L238" s="139">
        <f t="shared" si="22"/>
        <v>45</v>
      </c>
      <c r="M238" s="139">
        <f t="shared" si="22"/>
        <v>3</v>
      </c>
      <c r="N238" s="139">
        <f t="shared" si="22"/>
        <v>53</v>
      </c>
      <c r="O238" s="140">
        <f t="shared" si="22"/>
        <v>0</v>
      </c>
      <c r="P238" s="143" t="s">
        <v>157</v>
      </c>
      <c r="Q238" s="176">
        <f>SUM(Q235:Q237)</f>
        <v>14</v>
      </c>
      <c r="R238" s="177">
        <f>SUM(R235:R237)</f>
        <v>250</v>
      </c>
      <c r="S238" s="114"/>
      <c r="T238" s="150"/>
    </row>
    <row r="239" spans="3:20" ht="14.25" thickBot="1" thickTop="1">
      <c r="C239" s="2"/>
      <c r="D239" s="11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14"/>
      <c r="Q239" s="134"/>
      <c r="R239" s="134"/>
      <c r="S239" s="114"/>
      <c r="T239" s="150"/>
    </row>
    <row r="240" spans="3:20" ht="13.5" thickBot="1">
      <c r="C240" s="2"/>
      <c r="D240" s="114"/>
      <c r="E240" s="43" t="s">
        <v>142</v>
      </c>
      <c r="F240" s="44" t="s">
        <v>143</v>
      </c>
      <c r="G240" s="15" t="s">
        <v>144</v>
      </c>
      <c r="H240" s="17" t="s">
        <v>143</v>
      </c>
      <c r="I240" s="15" t="s">
        <v>145</v>
      </c>
      <c r="J240" s="17" t="s">
        <v>143</v>
      </c>
      <c r="Q240" s="40"/>
      <c r="S240" s="114"/>
      <c r="T240" s="150"/>
    </row>
    <row r="241" spans="1:18" ht="13.5" thickBot="1">
      <c r="A241" s="2" t="s">
        <v>264</v>
      </c>
      <c r="B241" t="s">
        <v>205</v>
      </c>
      <c r="E241" s="173">
        <v>1</v>
      </c>
      <c r="F241" s="174">
        <v>16</v>
      </c>
      <c r="G241" s="173">
        <v>1</v>
      </c>
      <c r="H241" s="174">
        <v>18</v>
      </c>
      <c r="I241" s="173">
        <v>2</v>
      </c>
      <c r="J241" s="174">
        <v>31</v>
      </c>
      <c r="K241" s="123"/>
      <c r="L241" s="123"/>
      <c r="M241" s="123"/>
      <c r="N241" s="123"/>
      <c r="O241" s="123"/>
      <c r="P241" s="143" t="s">
        <v>262</v>
      </c>
      <c r="Q241" s="175">
        <f>SUM(E241+G241+I241)</f>
        <v>4</v>
      </c>
      <c r="R241" s="175">
        <f>SUM(F241+H241+J241)</f>
        <v>65</v>
      </c>
    </row>
    <row r="242" spans="1:20" ht="13.5" thickTop="1">
      <c r="A242" s="2"/>
      <c r="C242" s="2"/>
      <c r="D242" s="2"/>
      <c r="E242" s="2"/>
      <c r="F242" s="2"/>
      <c r="G242" s="2"/>
      <c r="H242" s="2"/>
      <c r="I242" s="2"/>
      <c r="S242" s="114"/>
      <c r="T242" s="150"/>
    </row>
    <row r="243" spans="1:20" ht="12.75">
      <c r="A243" s="6"/>
      <c r="B243" s="121"/>
      <c r="C243" s="6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6"/>
      <c r="Q243" s="6"/>
      <c r="R243" s="6"/>
      <c r="S243" s="122"/>
      <c r="T243" s="150"/>
    </row>
    <row r="244" spans="2:20" ht="13.5" thickBot="1">
      <c r="B244" s="2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S244" s="114"/>
      <c r="T244" s="150"/>
    </row>
    <row r="245" spans="1:4" ht="15" customHeight="1">
      <c r="A245" s="396" t="s">
        <v>343</v>
      </c>
      <c r="B245" s="397"/>
      <c r="C245" s="397"/>
      <c r="D245" s="398"/>
    </row>
    <row r="246" spans="1:16" ht="20.25" customHeight="1">
      <c r="A246" s="399"/>
      <c r="B246" s="400"/>
      <c r="C246" s="400"/>
      <c r="D246" s="401"/>
      <c r="O246" s="73" t="s">
        <v>149</v>
      </c>
      <c r="P246" s="73" t="s">
        <v>143</v>
      </c>
    </row>
    <row r="247" spans="1:16" ht="25.5" customHeight="1" thickBot="1">
      <c r="A247" s="402"/>
      <c r="B247" s="403"/>
      <c r="C247" s="403"/>
      <c r="D247" s="404"/>
      <c r="I247" s="393" t="s">
        <v>162</v>
      </c>
      <c r="J247" s="393"/>
      <c r="K247" s="393"/>
      <c r="L247" s="393"/>
      <c r="M247" s="393"/>
      <c r="N247" s="393"/>
      <c r="O247" s="77">
        <f>SUM(Q255+Q264+Q271)</f>
        <v>36</v>
      </c>
      <c r="P247" s="77">
        <f>SUM(R255+R264+R271)</f>
        <v>483</v>
      </c>
    </row>
    <row r="248" spans="1:16" ht="25.5" customHeight="1" thickBot="1">
      <c r="A248" s="156"/>
      <c r="B248" s="156"/>
      <c r="C248" s="156"/>
      <c r="D248" s="156"/>
      <c r="I248" s="141"/>
      <c r="J248" s="141"/>
      <c r="K248" s="141"/>
      <c r="L248" s="141"/>
      <c r="M248" s="141"/>
      <c r="N248" s="141"/>
      <c r="O248" s="82"/>
      <c r="P248" s="82"/>
    </row>
    <row r="249" spans="1:18" ht="44.25" customHeight="1">
      <c r="A249" s="156"/>
      <c r="B249" s="156"/>
      <c r="C249" s="156"/>
      <c r="D249" s="156"/>
      <c r="E249" s="84" t="s">
        <v>155</v>
      </c>
      <c r="F249" s="84" t="s">
        <v>153</v>
      </c>
      <c r="G249" s="84" t="s">
        <v>154</v>
      </c>
      <c r="H249" s="327" t="s">
        <v>158</v>
      </c>
      <c r="I249" s="1"/>
      <c r="Q249" s="84" t="s">
        <v>149</v>
      </c>
      <c r="R249" s="327" t="s">
        <v>143</v>
      </c>
    </row>
    <row r="250" spans="1:18" ht="12.75">
      <c r="A250" s="2" t="s">
        <v>159</v>
      </c>
      <c r="B250" t="s">
        <v>320</v>
      </c>
      <c r="E250" s="68">
        <v>6</v>
      </c>
      <c r="F250" s="68">
        <v>10</v>
      </c>
      <c r="G250" s="68">
        <v>15</v>
      </c>
      <c r="H250" s="78">
        <v>2</v>
      </c>
      <c r="O250" s="1"/>
      <c r="P250" s="142"/>
      <c r="Q250" s="68">
        <f>SUM(H250)</f>
        <v>2</v>
      </c>
      <c r="R250" s="196">
        <f>SUM(E250:G250)</f>
        <v>31</v>
      </c>
    </row>
    <row r="251" spans="1:18" ht="12.75">
      <c r="A251" s="2" t="s">
        <v>159</v>
      </c>
      <c r="B251" t="s">
        <v>321</v>
      </c>
      <c r="E251" s="26">
        <v>2</v>
      </c>
      <c r="F251" s="26">
        <v>3</v>
      </c>
      <c r="G251" s="26">
        <v>5</v>
      </c>
      <c r="H251" s="26">
        <v>1</v>
      </c>
      <c r="Q251" s="78">
        <f>SUM(H251)</f>
        <v>1</v>
      </c>
      <c r="R251" s="196">
        <f>SUM(E251:G251)</f>
        <v>10</v>
      </c>
    </row>
    <row r="252" spans="1:18" ht="12.75">
      <c r="A252" s="2" t="s">
        <v>159</v>
      </c>
      <c r="B252" t="s">
        <v>248</v>
      </c>
      <c r="E252" s="26">
        <v>9</v>
      </c>
      <c r="F252" s="26">
        <v>7</v>
      </c>
      <c r="G252" s="26">
        <v>10</v>
      </c>
      <c r="H252" s="26">
        <v>1</v>
      </c>
      <c r="Q252" s="78">
        <f>SUM(H252)</f>
        <v>1</v>
      </c>
      <c r="R252" s="196">
        <f>SUM(E252:G252)</f>
        <v>26</v>
      </c>
    </row>
    <row r="253" spans="1:18" ht="12.75">
      <c r="A253" s="2" t="s">
        <v>159</v>
      </c>
      <c r="B253" t="s">
        <v>249</v>
      </c>
      <c r="E253" s="26">
        <v>6</v>
      </c>
      <c r="F253" s="26">
        <v>2</v>
      </c>
      <c r="G253" s="26">
        <v>4</v>
      </c>
      <c r="H253" s="26">
        <v>1</v>
      </c>
      <c r="Q253" s="78">
        <f>SUM(H253)</f>
        <v>1</v>
      </c>
      <c r="R253" s="196">
        <f>SUM(E253:G253)</f>
        <v>12</v>
      </c>
    </row>
    <row r="254" spans="1:18" ht="12.75">
      <c r="A254" s="2" t="s">
        <v>159</v>
      </c>
      <c r="B254" t="s">
        <v>250</v>
      </c>
      <c r="E254" s="27">
        <v>4</v>
      </c>
      <c r="F254" s="27">
        <v>6</v>
      </c>
      <c r="G254" s="27">
        <v>3</v>
      </c>
      <c r="H254" s="27">
        <v>1</v>
      </c>
      <c r="Q254" s="90">
        <f>SUM(H254)</f>
        <v>1</v>
      </c>
      <c r="R254" s="196">
        <f>SUM(E254:G254)</f>
        <v>13</v>
      </c>
    </row>
    <row r="255" spans="3:20" ht="13.5" thickBot="1">
      <c r="C255" s="2"/>
      <c r="E255" s="34">
        <f>SUM(E250:E254)</f>
        <v>27</v>
      </c>
      <c r="F255" s="34">
        <f>SUM(F250:F254)</f>
        <v>28</v>
      </c>
      <c r="G255" s="34">
        <f>SUM(G250:G254)</f>
        <v>37</v>
      </c>
      <c r="H255" s="39">
        <f>SUM(H250:H254)</f>
        <v>6</v>
      </c>
      <c r="O255" s="114"/>
      <c r="P255" s="2" t="s">
        <v>269</v>
      </c>
      <c r="Q255" s="34">
        <f>SUM(Q250:Q254)</f>
        <v>6</v>
      </c>
      <c r="R255" s="39">
        <f>SUM(R250:R254)</f>
        <v>92</v>
      </c>
      <c r="S255" s="114"/>
      <c r="T255" s="150"/>
    </row>
    <row r="256" spans="3:20" ht="14.25" thickBot="1" thickTop="1">
      <c r="C256" s="2"/>
      <c r="O256" s="114"/>
      <c r="Q256" s="114"/>
      <c r="S256" s="114"/>
      <c r="T256" s="150"/>
    </row>
    <row r="257" spans="3:20" ht="13.5" thickBot="1">
      <c r="C257" s="2"/>
      <c r="E257" s="15" t="s">
        <v>142</v>
      </c>
      <c r="F257" s="17" t="s">
        <v>143</v>
      </c>
      <c r="G257" s="15" t="s">
        <v>144</v>
      </c>
      <c r="H257" s="17" t="s">
        <v>143</v>
      </c>
      <c r="I257" s="15" t="s">
        <v>145</v>
      </c>
      <c r="J257" s="17" t="s">
        <v>143</v>
      </c>
      <c r="K257" s="15" t="s">
        <v>146</v>
      </c>
      <c r="L257" s="17" t="s">
        <v>143</v>
      </c>
      <c r="M257" s="15" t="s">
        <v>147</v>
      </c>
      <c r="N257" s="17" t="s">
        <v>143</v>
      </c>
      <c r="O257" s="18" t="s">
        <v>148</v>
      </c>
      <c r="Q257" s="16"/>
      <c r="R257" s="328"/>
      <c r="S257" s="114"/>
      <c r="T257" s="150"/>
    </row>
    <row r="258" spans="1:18" ht="12.75">
      <c r="A258" s="2" t="s">
        <v>160</v>
      </c>
      <c r="B258" t="s">
        <v>206</v>
      </c>
      <c r="E258" s="21">
        <v>1</v>
      </c>
      <c r="F258" s="22">
        <v>17</v>
      </c>
      <c r="G258" s="21">
        <v>1</v>
      </c>
      <c r="H258" s="22">
        <v>16</v>
      </c>
      <c r="I258" s="21">
        <v>1</v>
      </c>
      <c r="J258" s="22">
        <v>12</v>
      </c>
      <c r="K258" s="21">
        <v>1</v>
      </c>
      <c r="L258" s="22">
        <v>10</v>
      </c>
      <c r="M258" s="21">
        <v>1</v>
      </c>
      <c r="N258" s="22">
        <v>12</v>
      </c>
      <c r="O258" s="26"/>
      <c r="P258" s="143"/>
      <c r="Q258" s="25">
        <f aca="true" t="shared" si="23" ref="Q258:Q263">SUM(E258+G258+I258+K258+M258+O258)</f>
        <v>5</v>
      </c>
      <c r="R258" s="25">
        <f aca="true" t="shared" si="24" ref="R258:R263">SUM(F258+H258+J258+L258+N258)</f>
        <v>67</v>
      </c>
    </row>
    <row r="259" spans="1:18" ht="12.75">
      <c r="A259" s="2" t="s">
        <v>160</v>
      </c>
      <c r="B259" t="s">
        <v>207</v>
      </c>
      <c r="E259" s="21"/>
      <c r="F259" s="22">
        <v>3</v>
      </c>
      <c r="G259" s="21"/>
      <c r="H259" s="22">
        <v>3</v>
      </c>
      <c r="I259" s="21"/>
      <c r="J259" s="22">
        <v>4</v>
      </c>
      <c r="K259" s="21"/>
      <c r="L259" s="22"/>
      <c r="M259" s="21"/>
      <c r="N259" s="22">
        <v>4</v>
      </c>
      <c r="O259" s="26">
        <v>1</v>
      </c>
      <c r="P259" s="143"/>
      <c r="Q259" s="26">
        <f>SUM(E259+G259+I259+K259+M259+O259)</f>
        <v>1</v>
      </c>
      <c r="R259" s="26">
        <f t="shared" si="24"/>
        <v>14</v>
      </c>
    </row>
    <row r="260" spans="1:18" ht="12.75">
      <c r="A260" s="2" t="s">
        <v>160</v>
      </c>
      <c r="B260" t="s">
        <v>208</v>
      </c>
      <c r="E260" s="21">
        <v>1</v>
      </c>
      <c r="F260" s="22">
        <v>9</v>
      </c>
      <c r="G260" s="21">
        <v>1</v>
      </c>
      <c r="H260" s="22">
        <v>11</v>
      </c>
      <c r="I260" s="21"/>
      <c r="J260" s="22">
        <v>6</v>
      </c>
      <c r="K260" s="21"/>
      <c r="L260" s="22">
        <v>8</v>
      </c>
      <c r="M260" s="21">
        <v>1</v>
      </c>
      <c r="N260" s="22">
        <v>9</v>
      </c>
      <c r="O260" s="26">
        <v>1</v>
      </c>
      <c r="P260" s="143"/>
      <c r="Q260" s="26">
        <f t="shared" si="23"/>
        <v>4</v>
      </c>
      <c r="R260" s="26">
        <f t="shared" si="24"/>
        <v>43</v>
      </c>
    </row>
    <row r="261" spans="1:18" ht="12.75">
      <c r="A261" s="2" t="s">
        <v>160</v>
      </c>
      <c r="B261" t="s">
        <v>248</v>
      </c>
      <c r="E261" s="21"/>
      <c r="F261" s="22">
        <v>7</v>
      </c>
      <c r="G261" s="21">
        <v>1</v>
      </c>
      <c r="H261" s="22">
        <v>12</v>
      </c>
      <c r="I261" s="21">
        <v>1</v>
      </c>
      <c r="J261" s="22">
        <v>18</v>
      </c>
      <c r="K261" s="21">
        <v>1</v>
      </c>
      <c r="L261" s="22">
        <v>9</v>
      </c>
      <c r="M261" s="21">
        <v>1</v>
      </c>
      <c r="N261" s="22">
        <v>9</v>
      </c>
      <c r="O261" s="26"/>
      <c r="P261" s="143"/>
      <c r="Q261" s="26">
        <f t="shared" si="23"/>
        <v>4</v>
      </c>
      <c r="R261" s="26">
        <f t="shared" si="24"/>
        <v>55</v>
      </c>
    </row>
    <row r="262" spans="1:18" ht="12.75">
      <c r="A262" s="2" t="s">
        <v>160</v>
      </c>
      <c r="B262" t="s">
        <v>249</v>
      </c>
      <c r="E262" s="21"/>
      <c r="F262" s="22"/>
      <c r="G262" s="21"/>
      <c r="H262" s="22"/>
      <c r="I262" s="21"/>
      <c r="J262" s="22">
        <v>2</v>
      </c>
      <c r="K262" s="21"/>
      <c r="L262" s="22">
        <v>6</v>
      </c>
      <c r="M262" s="21"/>
      <c r="N262" s="22">
        <v>7</v>
      </c>
      <c r="O262" s="26">
        <v>1</v>
      </c>
      <c r="P262" s="143"/>
      <c r="Q262" s="26">
        <f t="shared" si="23"/>
        <v>1</v>
      </c>
      <c r="R262" s="26">
        <f t="shared" si="24"/>
        <v>15</v>
      </c>
    </row>
    <row r="263" spans="1:18" ht="12.75">
      <c r="A263" s="2" t="s">
        <v>160</v>
      </c>
      <c r="B263" t="s">
        <v>251</v>
      </c>
      <c r="E263" s="32"/>
      <c r="F263" s="33">
        <v>8</v>
      </c>
      <c r="G263" s="32">
        <v>1</v>
      </c>
      <c r="H263" s="33">
        <v>11</v>
      </c>
      <c r="I263" s="32">
        <v>1</v>
      </c>
      <c r="J263" s="33">
        <v>10</v>
      </c>
      <c r="K263" s="32">
        <v>1</v>
      </c>
      <c r="L263" s="33">
        <v>11</v>
      </c>
      <c r="M263" s="32">
        <v>1</v>
      </c>
      <c r="N263" s="33">
        <v>12</v>
      </c>
      <c r="O263" s="27"/>
      <c r="P263" s="143"/>
      <c r="Q263" s="27">
        <f t="shared" si="23"/>
        <v>4</v>
      </c>
      <c r="R263" s="27">
        <f t="shared" si="24"/>
        <v>52</v>
      </c>
    </row>
    <row r="264" spans="3:20" ht="13.5" thickBot="1">
      <c r="C264" s="2"/>
      <c r="D264" s="2"/>
      <c r="E264" s="139">
        <f>SUM(E258:E263)</f>
        <v>2</v>
      </c>
      <c r="F264" s="139">
        <f aca="true" t="shared" si="25" ref="F264:O264">SUM(F258:F263)</f>
        <v>44</v>
      </c>
      <c r="G264" s="139">
        <f t="shared" si="25"/>
        <v>4</v>
      </c>
      <c r="H264" s="139">
        <f t="shared" si="25"/>
        <v>53</v>
      </c>
      <c r="I264" s="139">
        <f t="shared" si="25"/>
        <v>3</v>
      </c>
      <c r="J264" s="139">
        <f t="shared" si="25"/>
        <v>52</v>
      </c>
      <c r="K264" s="139">
        <f t="shared" si="25"/>
        <v>3</v>
      </c>
      <c r="L264" s="139">
        <f t="shared" si="25"/>
        <v>44</v>
      </c>
      <c r="M264" s="139">
        <f t="shared" si="25"/>
        <v>4</v>
      </c>
      <c r="N264" s="139">
        <f t="shared" si="25"/>
        <v>53</v>
      </c>
      <c r="O264" s="140">
        <f t="shared" si="25"/>
        <v>3</v>
      </c>
      <c r="P264" s="143" t="s">
        <v>157</v>
      </c>
      <c r="Q264" s="139">
        <f>SUM(Q258:Q263)</f>
        <v>19</v>
      </c>
      <c r="R264" s="140">
        <f>SUM(R258:R263)</f>
        <v>246</v>
      </c>
      <c r="S264" s="114"/>
      <c r="T264" s="150"/>
    </row>
    <row r="265" spans="3:20" ht="14.25" thickBot="1" thickTop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S265" s="114"/>
      <c r="T265" s="150"/>
    </row>
    <row r="266" spans="3:20" ht="13.5" thickBot="1">
      <c r="C266" s="243"/>
      <c r="D266" s="243"/>
      <c r="E266" s="43" t="s">
        <v>142</v>
      </c>
      <c r="F266" s="44" t="s">
        <v>143</v>
      </c>
      <c r="G266" s="43" t="s">
        <v>144</v>
      </c>
      <c r="H266" s="44" t="s">
        <v>143</v>
      </c>
      <c r="I266" s="43" t="s">
        <v>145</v>
      </c>
      <c r="J266" s="44" t="s">
        <v>143</v>
      </c>
      <c r="Q266" s="40"/>
      <c r="S266" s="114"/>
      <c r="T266" s="150"/>
    </row>
    <row r="267" spans="1:18" ht="13.5" thickBot="1">
      <c r="A267" s="2" t="s">
        <v>264</v>
      </c>
      <c r="B267" t="s">
        <v>335</v>
      </c>
      <c r="D267" s="346" t="s">
        <v>288</v>
      </c>
      <c r="E267" s="213">
        <v>1</v>
      </c>
      <c r="F267" s="214">
        <v>12</v>
      </c>
      <c r="G267" s="213">
        <v>1</v>
      </c>
      <c r="H267" s="214">
        <v>10</v>
      </c>
      <c r="I267" s="213">
        <v>1</v>
      </c>
      <c r="J267" s="214">
        <v>10</v>
      </c>
      <c r="K267" s="123"/>
      <c r="L267" s="123"/>
      <c r="M267" s="123"/>
      <c r="N267" s="123"/>
      <c r="O267" s="123"/>
      <c r="P267" s="143"/>
      <c r="Q267" s="213">
        <f aca="true" t="shared" si="26" ref="Q267:R270">SUM(E267+G267+I267)</f>
        <v>3</v>
      </c>
      <c r="R267" s="183">
        <f t="shared" si="26"/>
        <v>32</v>
      </c>
    </row>
    <row r="268" spans="1:18" ht="12.75">
      <c r="A268" s="2" t="s">
        <v>264</v>
      </c>
      <c r="B268" t="s">
        <v>208</v>
      </c>
      <c r="C268" s="438"/>
      <c r="D268" s="438"/>
      <c r="E268" s="219">
        <v>1</v>
      </c>
      <c r="F268" s="220">
        <v>10</v>
      </c>
      <c r="G268" s="219"/>
      <c r="H268" s="220"/>
      <c r="I268" s="219">
        <v>1</v>
      </c>
      <c r="J268" s="220">
        <v>12</v>
      </c>
      <c r="P268" s="143"/>
      <c r="Q268" s="219">
        <f t="shared" si="26"/>
        <v>2</v>
      </c>
      <c r="R268" s="329">
        <f t="shared" si="26"/>
        <v>22</v>
      </c>
    </row>
    <row r="269" spans="1:18" ht="12.75">
      <c r="A269" s="2" t="s">
        <v>267</v>
      </c>
      <c r="B269" t="s">
        <v>248</v>
      </c>
      <c r="C269" s="326"/>
      <c r="D269" s="326"/>
      <c r="E269" s="219">
        <v>1</v>
      </c>
      <c r="F269" s="220">
        <v>16</v>
      </c>
      <c r="G269" s="219">
        <v>1</v>
      </c>
      <c r="H269" s="220">
        <v>20</v>
      </c>
      <c r="I269" s="219">
        <v>1</v>
      </c>
      <c r="J269" s="220">
        <v>14</v>
      </c>
      <c r="P269" s="143"/>
      <c r="Q269" s="219">
        <f t="shared" si="26"/>
        <v>3</v>
      </c>
      <c r="R269" s="329">
        <f t="shared" si="26"/>
        <v>50</v>
      </c>
    </row>
    <row r="270" spans="1:18" ht="12.75">
      <c r="A270" s="2" t="s">
        <v>267</v>
      </c>
      <c r="B270" t="s">
        <v>252</v>
      </c>
      <c r="C270" s="326"/>
      <c r="D270" s="326"/>
      <c r="E270" s="215">
        <v>1</v>
      </c>
      <c r="F270" s="216">
        <v>15</v>
      </c>
      <c r="G270" s="215">
        <v>1</v>
      </c>
      <c r="H270" s="216">
        <v>16</v>
      </c>
      <c r="I270" s="215">
        <v>1</v>
      </c>
      <c r="J270" s="216">
        <v>10</v>
      </c>
      <c r="P270" s="143"/>
      <c r="Q270" s="215">
        <f t="shared" si="26"/>
        <v>3</v>
      </c>
      <c r="R270" s="218">
        <f t="shared" si="26"/>
        <v>41</v>
      </c>
    </row>
    <row r="271" spans="3:20" ht="13.5" thickBot="1">
      <c r="C271" s="2"/>
      <c r="D271" s="2"/>
      <c r="E271" s="158">
        <f aca="true" t="shared" si="27" ref="E271:J271">SUM(E267:E270)</f>
        <v>4</v>
      </c>
      <c r="F271" s="158">
        <f t="shared" si="27"/>
        <v>53</v>
      </c>
      <c r="G271" s="158">
        <f t="shared" si="27"/>
        <v>3</v>
      </c>
      <c r="H271" s="158">
        <f t="shared" si="27"/>
        <v>46</v>
      </c>
      <c r="I271" s="158">
        <f t="shared" si="27"/>
        <v>4</v>
      </c>
      <c r="J271" s="162">
        <f t="shared" si="27"/>
        <v>46</v>
      </c>
      <c r="P271" s="143" t="s">
        <v>262</v>
      </c>
      <c r="Q271" s="158">
        <f>SUM(Q267:Q270)</f>
        <v>11</v>
      </c>
      <c r="R271" s="162">
        <f>SUM(R267:R270)</f>
        <v>145</v>
      </c>
      <c r="S271" s="114"/>
      <c r="T271" s="150"/>
    </row>
    <row r="272" ht="13.5" thickTop="1"/>
    <row r="273" spans="1:20" ht="12.75">
      <c r="A273" s="6"/>
      <c r="B273" s="121"/>
      <c r="C273" s="6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50"/>
    </row>
    <row r="274" spans="2:20" ht="13.5" thickBot="1">
      <c r="B274" s="2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50"/>
    </row>
    <row r="275" spans="1:20" ht="29.25" customHeight="1">
      <c r="A275" s="396" t="s">
        <v>336</v>
      </c>
      <c r="B275" s="397"/>
      <c r="C275" s="397"/>
      <c r="D275" s="398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50"/>
    </row>
    <row r="276" spans="1:20" ht="24" customHeight="1">
      <c r="A276" s="399"/>
      <c r="B276" s="400"/>
      <c r="C276" s="400"/>
      <c r="D276" s="401"/>
      <c r="O276" s="73" t="s">
        <v>149</v>
      </c>
      <c r="P276" s="73" t="s">
        <v>143</v>
      </c>
      <c r="S276" s="114"/>
      <c r="T276" s="150"/>
    </row>
    <row r="277" spans="1:20" ht="18.75" customHeight="1" thickBot="1">
      <c r="A277" s="402"/>
      <c r="B277" s="403"/>
      <c r="C277" s="403"/>
      <c r="D277" s="404"/>
      <c r="I277" s="393" t="s">
        <v>162</v>
      </c>
      <c r="J277" s="393"/>
      <c r="K277" s="393"/>
      <c r="L277" s="393"/>
      <c r="M277" s="393"/>
      <c r="N277" s="393"/>
      <c r="O277" s="77">
        <f>SUM(Q282+Q287+Q293)</f>
        <v>36</v>
      </c>
      <c r="P277" s="77">
        <f>SUM(R282+R287+R293)</f>
        <v>794</v>
      </c>
      <c r="S277" s="114"/>
      <c r="T277" s="150"/>
    </row>
    <row r="278" spans="2:20" ht="21" thickBot="1">
      <c r="B278" s="2"/>
      <c r="D278" s="114"/>
      <c r="I278" s="141"/>
      <c r="J278" s="141"/>
      <c r="K278" s="141"/>
      <c r="L278" s="141"/>
      <c r="M278" s="141"/>
      <c r="N278" s="141"/>
      <c r="O278" s="82"/>
      <c r="P278" s="82"/>
      <c r="S278" s="114"/>
      <c r="T278" s="150"/>
    </row>
    <row r="279" spans="2:20" ht="33.75">
      <c r="B279" s="2"/>
      <c r="D279" s="114"/>
      <c r="E279" s="84" t="s">
        <v>155</v>
      </c>
      <c r="F279" s="72" t="s">
        <v>153</v>
      </c>
      <c r="G279" s="72" t="s">
        <v>154</v>
      </c>
      <c r="H279" s="86" t="s">
        <v>158</v>
      </c>
      <c r="I279" s="1"/>
      <c r="Q279" s="145" t="s">
        <v>149</v>
      </c>
      <c r="R279" s="145" t="s">
        <v>143</v>
      </c>
      <c r="S279" s="114"/>
      <c r="T279" s="150"/>
    </row>
    <row r="280" spans="1:18" ht="12.75">
      <c r="A280" s="2" t="s">
        <v>159</v>
      </c>
      <c r="B280" t="s">
        <v>209</v>
      </c>
      <c r="E280" s="68">
        <v>27</v>
      </c>
      <c r="F280" s="68">
        <v>21</v>
      </c>
      <c r="G280" s="68">
        <v>28</v>
      </c>
      <c r="H280" s="87">
        <v>3</v>
      </c>
      <c r="K280" s="212"/>
      <c r="O280" s="1"/>
      <c r="P280" s="142"/>
      <c r="Q280" s="108">
        <f>SUM(H280)</f>
        <v>3</v>
      </c>
      <c r="R280" s="68">
        <f>SUM(E280:G280)</f>
        <v>76</v>
      </c>
    </row>
    <row r="281" spans="1:18" ht="12.75">
      <c r="A281" s="2" t="s">
        <v>159</v>
      </c>
      <c r="B281" t="s">
        <v>210</v>
      </c>
      <c r="E281" s="27">
        <v>27</v>
      </c>
      <c r="F281" s="27">
        <v>29</v>
      </c>
      <c r="G281" s="27">
        <v>26</v>
      </c>
      <c r="H281" s="33">
        <v>3</v>
      </c>
      <c r="Q281" s="147">
        <f>SUM(H281)</f>
        <v>3</v>
      </c>
      <c r="R281" s="90">
        <f>SUM(E281:G281)</f>
        <v>82</v>
      </c>
    </row>
    <row r="282" spans="3:20" ht="13.5" thickBot="1">
      <c r="C282" s="2"/>
      <c r="E282" s="23">
        <f>SUM(E280:E281)</f>
        <v>54</v>
      </c>
      <c r="F282" s="23">
        <f>SUM(F280:F281)</f>
        <v>50</v>
      </c>
      <c r="G282" s="23">
        <f>SUM(G280:G281)</f>
        <v>54</v>
      </c>
      <c r="H282" s="39">
        <f>SUM(H280:H281)</f>
        <v>6</v>
      </c>
      <c r="O282" s="114"/>
      <c r="P282" s="2" t="s">
        <v>156</v>
      </c>
      <c r="Q282" s="139">
        <f>SUM(Q280:Q281)</f>
        <v>6</v>
      </c>
      <c r="R282" s="140">
        <f>SUM(R280:R281)</f>
        <v>158</v>
      </c>
      <c r="S282" s="114"/>
      <c r="T282" s="150"/>
    </row>
    <row r="283" spans="3:20" ht="14.25" thickBot="1" thickTop="1">
      <c r="C283" s="2"/>
      <c r="O283" s="114"/>
      <c r="Q283" s="114"/>
      <c r="S283" s="114"/>
      <c r="T283" s="150"/>
    </row>
    <row r="284" spans="3:20" ht="12.75">
      <c r="C284" s="2"/>
      <c r="E284" s="43" t="s">
        <v>142</v>
      </c>
      <c r="F284" s="44" t="s">
        <v>143</v>
      </c>
      <c r="G284" s="43" t="s">
        <v>144</v>
      </c>
      <c r="H284" s="44" t="s">
        <v>143</v>
      </c>
      <c r="I284" s="43" t="s">
        <v>145</v>
      </c>
      <c r="J284" s="44" t="s">
        <v>143</v>
      </c>
      <c r="K284" s="43" t="s">
        <v>146</v>
      </c>
      <c r="L284" s="44" t="s">
        <v>143</v>
      </c>
      <c r="M284" s="43" t="s">
        <v>147</v>
      </c>
      <c r="N284" s="44" t="s">
        <v>143</v>
      </c>
      <c r="O284" s="45" t="s">
        <v>148</v>
      </c>
      <c r="S284" s="114"/>
      <c r="T284" s="150"/>
    </row>
    <row r="285" spans="1:18" ht="12.75">
      <c r="A285" s="2" t="s">
        <v>160</v>
      </c>
      <c r="B285" t="s">
        <v>209</v>
      </c>
      <c r="D285" s="118"/>
      <c r="E285" s="19">
        <v>1</v>
      </c>
      <c r="F285" s="20">
        <v>20</v>
      </c>
      <c r="G285" s="19">
        <v>1</v>
      </c>
      <c r="H285" s="20">
        <v>19</v>
      </c>
      <c r="I285" s="19">
        <v>1</v>
      </c>
      <c r="J285" s="20">
        <v>23</v>
      </c>
      <c r="K285" s="19">
        <v>1</v>
      </c>
      <c r="L285" s="20">
        <v>20</v>
      </c>
      <c r="M285" s="19">
        <v>1</v>
      </c>
      <c r="N285" s="20">
        <v>17</v>
      </c>
      <c r="O285" s="20"/>
      <c r="P285" s="143"/>
      <c r="Q285" s="108">
        <f>SUM(E285+G285+I285+K285+M285+O285)</f>
        <v>5</v>
      </c>
      <c r="R285" s="68">
        <f>SUM(F285+H285+J285+L285+N285)</f>
        <v>99</v>
      </c>
    </row>
    <row r="286" spans="1:18" ht="12.75">
      <c r="A286" s="2" t="s">
        <v>160</v>
      </c>
      <c r="B286" t="s">
        <v>210</v>
      </c>
      <c r="E286" s="32">
        <v>1</v>
      </c>
      <c r="F286" s="33">
        <v>22</v>
      </c>
      <c r="G286" s="32">
        <v>1</v>
      </c>
      <c r="H286" s="33">
        <v>31</v>
      </c>
      <c r="I286" s="32">
        <v>1</v>
      </c>
      <c r="J286" s="33">
        <v>25</v>
      </c>
      <c r="K286" s="32">
        <v>2</v>
      </c>
      <c r="L286" s="33">
        <v>41</v>
      </c>
      <c r="M286" s="32">
        <v>1</v>
      </c>
      <c r="N286" s="33">
        <v>20</v>
      </c>
      <c r="O286" s="33"/>
      <c r="P286" s="143"/>
      <c r="Q286" s="147">
        <f>SUM(E286+G286+I286+K286+M286+O286)</f>
        <v>6</v>
      </c>
      <c r="R286" s="90">
        <f>SUM(F286+H286+J286+L286+N286)</f>
        <v>139</v>
      </c>
    </row>
    <row r="287" spans="1:20" ht="13.5" thickBot="1">
      <c r="A287" s="2"/>
      <c r="B287" s="114"/>
      <c r="C287" s="2"/>
      <c r="D287" s="2"/>
      <c r="E287" s="139">
        <f aca="true" t="shared" si="28" ref="E287:O287">SUM(E285:E286)</f>
        <v>2</v>
      </c>
      <c r="F287" s="163">
        <f t="shared" si="28"/>
        <v>42</v>
      </c>
      <c r="G287" s="139">
        <f t="shared" si="28"/>
        <v>2</v>
      </c>
      <c r="H287" s="163">
        <f t="shared" si="28"/>
        <v>50</v>
      </c>
      <c r="I287" s="139">
        <f t="shared" si="28"/>
        <v>2</v>
      </c>
      <c r="J287" s="163">
        <f t="shared" si="28"/>
        <v>48</v>
      </c>
      <c r="K287" s="139">
        <f t="shared" si="28"/>
        <v>3</v>
      </c>
      <c r="L287" s="163">
        <f t="shared" si="28"/>
        <v>61</v>
      </c>
      <c r="M287" s="139">
        <f t="shared" si="28"/>
        <v>2</v>
      </c>
      <c r="N287" s="163">
        <f t="shared" si="28"/>
        <v>37</v>
      </c>
      <c r="O287" s="163">
        <f t="shared" si="28"/>
        <v>0</v>
      </c>
      <c r="P287" s="143" t="s">
        <v>157</v>
      </c>
      <c r="Q287" s="176">
        <f>SUM(Q285:Q286)</f>
        <v>11</v>
      </c>
      <c r="R287" s="177">
        <f>SUM(R285:R286)</f>
        <v>238</v>
      </c>
      <c r="S287" s="114"/>
      <c r="T287" s="150"/>
    </row>
    <row r="288" spans="1:20" ht="13.5" thickTop="1">
      <c r="A288" s="2"/>
      <c r="B288" s="114"/>
      <c r="C288" s="2"/>
      <c r="D288" s="2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43"/>
      <c r="Q288" s="178"/>
      <c r="R288" s="178"/>
      <c r="S288" s="114"/>
      <c r="T288" s="150"/>
    </row>
    <row r="289" spans="1:20" ht="12" customHeight="1" thickBot="1">
      <c r="A289" s="2"/>
      <c r="B289" s="114"/>
      <c r="C289" s="2"/>
      <c r="D289" s="115"/>
      <c r="E289" s="2"/>
      <c r="F289" s="2"/>
      <c r="G289" s="2"/>
      <c r="H289" s="2"/>
      <c r="I289" s="2"/>
      <c r="J289" s="2"/>
      <c r="K289" s="2"/>
      <c r="L289" s="2"/>
      <c r="M289" s="2"/>
      <c r="N289" s="2"/>
      <c r="S289" s="114"/>
      <c r="T289" s="150"/>
    </row>
    <row r="290" spans="1:17" ht="13.5" thickBot="1">
      <c r="A290" s="2"/>
      <c r="B290" s="118"/>
      <c r="C290" s="114"/>
      <c r="D290" s="118"/>
      <c r="E290" s="43" t="s">
        <v>142</v>
      </c>
      <c r="F290" s="44" t="s">
        <v>143</v>
      </c>
      <c r="G290" s="43" t="s">
        <v>144</v>
      </c>
      <c r="H290" s="44" t="s">
        <v>143</v>
      </c>
      <c r="I290" s="43" t="s">
        <v>145</v>
      </c>
      <c r="J290" s="44" t="s">
        <v>143</v>
      </c>
      <c r="Q290" s="40"/>
    </row>
    <row r="291" spans="1:18" ht="13.5" thickBot="1">
      <c r="A291" s="2" t="s">
        <v>266</v>
      </c>
      <c r="B291" s="118" t="s">
        <v>211</v>
      </c>
      <c r="C291" s="114"/>
      <c r="D291" s="262" t="s">
        <v>292</v>
      </c>
      <c r="E291" s="249"/>
      <c r="F291" s="250"/>
      <c r="G291" s="249"/>
      <c r="H291" s="250"/>
      <c r="I291" s="253"/>
      <c r="J291" s="254"/>
      <c r="Q291" s="25">
        <f>SUM(E291+G291+I291)</f>
        <v>0</v>
      </c>
      <c r="R291" s="25">
        <f>SUM(F291+H291+J291)</f>
        <v>0</v>
      </c>
    </row>
    <row r="292" spans="1:20" ht="12.75">
      <c r="A292" s="2" t="s">
        <v>266</v>
      </c>
      <c r="B292" s="118" t="s">
        <v>211</v>
      </c>
      <c r="C292" s="114"/>
      <c r="D292" s="2"/>
      <c r="E292" s="244">
        <v>6</v>
      </c>
      <c r="F292" s="245">
        <v>124</v>
      </c>
      <c r="G292" s="217">
        <v>7</v>
      </c>
      <c r="H292" s="261">
        <v>149</v>
      </c>
      <c r="I292" s="264">
        <v>6</v>
      </c>
      <c r="J292" s="265">
        <v>125</v>
      </c>
      <c r="K292" s="123"/>
      <c r="L292" s="123"/>
      <c r="M292" s="123"/>
      <c r="N292" s="123"/>
      <c r="O292" s="123"/>
      <c r="P292" s="143"/>
      <c r="Q292" s="27">
        <f>SUM(E292+G292+I292)</f>
        <v>19</v>
      </c>
      <c r="R292" s="27">
        <f>SUM(F292+H292+J292)</f>
        <v>398</v>
      </c>
      <c r="S292" s="114"/>
      <c r="T292" s="150"/>
    </row>
    <row r="293" spans="1:20" ht="13.5" thickBot="1">
      <c r="A293" s="2"/>
      <c r="B293" s="118"/>
      <c r="C293" s="114"/>
      <c r="D293" s="2"/>
      <c r="E293" s="173">
        <f aca="true" t="shared" si="29" ref="E293:J293">SUM(E291:E292)</f>
        <v>6</v>
      </c>
      <c r="F293" s="173">
        <f t="shared" si="29"/>
        <v>124</v>
      </c>
      <c r="G293" s="173">
        <f t="shared" si="29"/>
        <v>7</v>
      </c>
      <c r="H293" s="173">
        <f t="shared" si="29"/>
        <v>149</v>
      </c>
      <c r="I293" s="173">
        <f t="shared" si="29"/>
        <v>6</v>
      </c>
      <c r="J293" s="173">
        <f t="shared" si="29"/>
        <v>125</v>
      </c>
      <c r="K293" s="123"/>
      <c r="L293" s="123"/>
      <c r="M293" s="123"/>
      <c r="N293" s="123"/>
      <c r="O293" s="123"/>
      <c r="P293" s="143" t="s">
        <v>268</v>
      </c>
      <c r="Q293" s="263">
        <f>SUM(Q291:Q292)</f>
        <v>19</v>
      </c>
      <c r="R293" s="263">
        <f>SUM(R291:R292)</f>
        <v>398</v>
      </c>
      <c r="S293" s="114"/>
      <c r="T293" s="150"/>
    </row>
    <row r="294" spans="2:20" ht="13.5" thickTop="1">
      <c r="B294" s="2"/>
      <c r="C294" s="91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4"/>
      <c r="Q294" s="114"/>
      <c r="R294" s="114"/>
      <c r="S294" s="114"/>
      <c r="T294" s="150"/>
    </row>
    <row r="295" spans="1:20" ht="12.75">
      <c r="A295" s="6"/>
      <c r="B295" s="121"/>
      <c r="C295" s="128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22"/>
      <c r="Q295" s="122"/>
      <c r="R295" s="122"/>
      <c r="S295" s="122"/>
      <c r="T295" s="150"/>
    </row>
    <row r="296" spans="2:20" ht="13.5" thickBot="1">
      <c r="B296" s="2"/>
      <c r="C296" s="91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4"/>
      <c r="Q296" s="114"/>
      <c r="R296" s="114"/>
      <c r="S296" s="114"/>
      <c r="T296" s="150"/>
    </row>
    <row r="297" spans="1:4" ht="32.25" customHeight="1">
      <c r="A297" s="396" t="s">
        <v>280</v>
      </c>
      <c r="B297" s="397"/>
      <c r="C297" s="397"/>
      <c r="D297" s="398"/>
    </row>
    <row r="298" spans="1:16" ht="12.75">
      <c r="A298" s="399"/>
      <c r="B298" s="400"/>
      <c r="C298" s="400"/>
      <c r="D298" s="401"/>
      <c r="O298" s="73" t="s">
        <v>149</v>
      </c>
      <c r="P298" s="73" t="s">
        <v>143</v>
      </c>
    </row>
    <row r="299" spans="1:16" ht="21" customHeight="1" thickBot="1">
      <c r="A299" s="402"/>
      <c r="B299" s="403"/>
      <c r="C299" s="403"/>
      <c r="D299" s="404"/>
      <c r="I299" s="393" t="s">
        <v>162</v>
      </c>
      <c r="J299" s="393"/>
      <c r="K299" s="393"/>
      <c r="L299" s="393"/>
      <c r="M299" s="393"/>
      <c r="N299" s="393"/>
      <c r="O299" s="77">
        <f>SUM(Q306+Q314+Q320)</f>
        <v>33</v>
      </c>
      <c r="P299" s="77">
        <f>SUM(R306+R314+R320)</f>
        <v>566</v>
      </c>
    </row>
    <row r="300" spans="1:16" ht="21" customHeight="1" thickBot="1">
      <c r="A300" s="156"/>
      <c r="B300" s="156"/>
      <c r="C300" s="156"/>
      <c r="D300" s="156"/>
      <c r="I300" s="141"/>
      <c r="J300" s="141"/>
      <c r="K300" s="141"/>
      <c r="L300" s="141"/>
      <c r="M300" s="141"/>
      <c r="N300" s="141"/>
      <c r="O300" s="82"/>
      <c r="P300" s="82"/>
    </row>
    <row r="301" spans="1:18" ht="35.25" customHeight="1">
      <c r="A301" s="156"/>
      <c r="B301" s="156"/>
      <c r="C301" s="156"/>
      <c r="D301" s="156"/>
      <c r="E301" s="84" t="s">
        <v>155</v>
      </c>
      <c r="F301" s="72" t="s">
        <v>153</v>
      </c>
      <c r="G301" s="72" t="s">
        <v>154</v>
      </c>
      <c r="H301" s="86" t="s">
        <v>158</v>
      </c>
      <c r="I301" s="1"/>
      <c r="Q301" s="145" t="s">
        <v>149</v>
      </c>
      <c r="R301" s="145" t="s">
        <v>143</v>
      </c>
    </row>
    <row r="302" spans="1:18" ht="12.75">
      <c r="A302" s="2" t="s">
        <v>159</v>
      </c>
      <c r="B302" t="s">
        <v>212</v>
      </c>
      <c r="E302" s="68">
        <v>4</v>
      </c>
      <c r="F302" s="68">
        <v>6</v>
      </c>
      <c r="G302" s="68">
        <v>9</v>
      </c>
      <c r="H302" s="68">
        <v>1</v>
      </c>
      <c r="O302" s="1"/>
      <c r="P302" s="142"/>
      <c r="Q302" s="68">
        <f>SUM(H302)</f>
        <v>1</v>
      </c>
      <c r="R302" s="68">
        <f>SUM(E302:G302)</f>
        <v>19</v>
      </c>
    </row>
    <row r="303" spans="1:18" ht="12.75">
      <c r="A303" s="2" t="s">
        <v>159</v>
      </c>
      <c r="B303" t="s">
        <v>213</v>
      </c>
      <c r="E303" s="26">
        <v>17</v>
      </c>
      <c r="F303" s="26">
        <v>23</v>
      </c>
      <c r="G303" s="26">
        <v>9</v>
      </c>
      <c r="H303" s="26">
        <v>2</v>
      </c>
      <c r="Q303" s="78">
        <f>SUM(H303)</f>
        <v>2</v>
      </c>
      <c r="R303" s="78">
        <f>SUM(E303:G303)</f>
        <v>49</v>
      </c>
    </row>
    <row r="304" spans="1:18" ht="12.75">
      <c r="A304" s="2" t="s">
        <v>159</v>
      </c>
      <c r="B304" t="s">
        <v>214</v>
      </c>
      <c r="E304" s="26">
        <v>6</v>
      </c>
      <c r="F304" s="26">
        <v>11</v>
      </c>
      <c r="G304" s="26">
        <v>5</v>
      </c>
      <c r="H304" s="26">
        <v>1</v>
      </c>
      <c r="Q304" s="78">
        <f>SUM(H304)</f>
        <v>1</v>
      </c>
      <c r="R304" s="78">
        <f>SUM(E304:G304)</f>
        <v>22</v>
      </c>
    </row>
    <row r="305" spans="1:18" ht="12.75">
      <c r="A305" s="2" t="s">
        <v>159</v>
      </c>
      <c r="B305" t="s">
        <v>215</v>
      </c>
      <c r="E305" s="27">
        <v>6</v>
      </c>
      <c r="F305" s="27">
        <v>10</v>
      </c>
      <c r="G305" s="27">
        <v>9</v>
      </c>
      <c r="H305" s="27">
        <v>1</v>
      </c>
      <c r="Q305" s="90">
        <f>SUM(H305)</f>
        <v>1</v>
      </c>
      <c r="R305" s="90">
        <f>SUM(E305:G305)</f>
        <v>25</v>
      </c>
    </row>
    <row r="306" spans="3:20" ht="13.5" thickBot="1">
      <c r="C306" s="2"/>
      <c r="E306" s="34">
        <f>SUM(E302:E305)</f>
        <v>33</v>
      </c>
      <c r="F306" s="23">
        <f>SUM(F302:F305)</f>
        <v>50</v>
      </c>
      <c r="G306" s="23">
        <f>SUM(G302:G305)</f>
        <v>32</v>
      </c>
      <c r="H306" s="39">
        <f>SUM(H302:H305)</f>
        <v>5</v>
      </c>
      <c r="O306" s="114"/>
      <c r="P306" s="2" t="s">
        <v>156</v>
      </c>
      <c r="Q306" s="139">
        <f>SUM(Q302:Q305)</f>
        <v>5</v>
      </c>
      <c r="R306" s="140">
        <f>SUM(R302:R305)</f>
        <v>115</v>
      </c>
      <c r="S306" s="114"/>
      <c r="T306" s="150"/>
    </row>
    <row r="307" spans="3:20" ht="13.5" thickTop="1">
      <c r="C307" s="2"/>
      <c r="E307" s="36"/>
      <c r="F307" s="36"/>
      <c r="G307" s="36"/>
      <c r="H307" s="36"/>
      <c r="O307" s="114"/>
      <c r="P307" s="2"/>
      <c r="Q307" s="134"/>
      <c r="R307" s="134"/>
      <c r="S307" s="114"/>
      <c r="T307" s="150"/>
    </row>
    <row r="308" spans="3:20" ht="13.5" thickBot="1">
      <c r="C308" s="2"/>
      <c r="E308" s="40"/>
      <c r="F308" s="40"/>
      <c r="G308" s="40"/>
      <c r="H308" s="40"/>
      <c r="O308" s="114"/>
      <c r="Q308" s="134"/>
      <c r="R308" s="40"/>
      <c r="S308" s="114"/>
      <c r="T308" s="150"/>
    </row>
    <row r="309" spans="1:15" ht="12.75">
      <c r="A309" s="2"/>
      <c r="E309" s="43" t="s">
        <v>142</v>
      </c>
      <c r="F309" s="44" t="s">
        <v>143</v>
      </c>
      <c r="G309" s="43" t="s">
        <v>144</v>
      </c>
      <c r="H309" s="44" t="s">
        <v>143</v>
      </c>
      <c r="I309" s="43" t="s">
        <v>145</v>
      </c>
      <c r="J309" s="44" t="s">
        <v>143</v>
      </c>
      <c r="K309" s="43" t="s">
        <v>146</v>
      </c>
      <c r="L309" s="44" t="s">
        <v>143</v>
      </c>
      <c r="M309" s="43" t="s">
        <v>147</v>
      </c>
      <c r="N309" s="44" t="s">
        <v>143</v>
      </c>
      <c r="O309" s="45" t="s">
        <v>148</v>
      </c>
    </row>
    <row r="310" spans="1:18" ht="12.75">
      <c r="A310" s="2" t="s">
        <v>160</v>
      </c>
      <c r="B310" t="s">
        <v>215</v>
      </c>
      <c r="E310" s="19">
        <v>1</v>
      </c>
      <c r="F310" s="20">
        <v>20</v>
      </c>
      <c r="G310" s="19">
        <v>1</v>
      </c>
      <c r="H310" s="20">
        <v>15</v>
      </c>
      <c r="I310" s="19">
        <v>1</v>
      </c>
      <c r="J310" s="20">
        <v>20</v>
      </c>
      <c r="K310" s="19">
        <v>1</v>
      </c>
      <c r="L310" s="20">
        <v>18</v>
      </c>
      <c r="M310" s="19">
        <v>1</v>
      </c>
      <c r="N310" s="56">
        <v>20</v>
      </c>
      <c r="O310" s="25"/>
      <c r="P310" s="143"/>
      <c r="Q310" s="108">
        <f>SUM(E310+G310+I310+K310+M310+O310)</f>
        <v>5</v>
      </c>
      <c r="R310" s="68">
        <f>SUM(F310+H310+J310+L310+N310)</f>
        <v>93</v>
      </c>
    </row>
    <row r="311" spans="1:18" ht="12.75">
      <c r="A311" s="2" t="s">
        <v>160</v>
      </c>
      <c r="B311" t="s">
        <v>212</v>
      </c>
      <c r="E311" s="21"/>
      <c r="F311" s="22">
        <v>7</v>
      </c>
      <c r="G311" s="21"/>
      <c r="H311" s="22">
        <v>11</v>
      </c>
      <c r="I311" s="21">
        <v>1</v>
      </c>
      <c r="J311" s="22">
        <v>9</v>
      </c>
      <c r="K311" s="21">
        <v>1</v>
      </c>
      <c r="L311" s="22">
        <v>8</v>
      </c>
      <c r="M311" s="21">
        <v>1</v>
      </c>
      <c r="N311" s="133">
        <v>14</v>
      </c>
      <c r="O311" s="26">
        <v>1</v>
      </c>
      <c r="P311" s="143"/>
      <c r="Q311" s="146">
        <f>SUM(E311+G311+I311+K311+M311+O311)</f>
        <v>4</v>
      </c>
      <c r="R311" s="78">
        <f>SUM(F311+H311+J311+L311+N311)</f>
        <v>49</v>
      </c>
    </row>
    <row r="312" spans="1:18" ht="12.75">
      <c r="A312" s="2" t="s">
        <v>160</v>
      </c>
      <c r="B312" t="s">
        <v>213</v>
      </c>
      <c r="E312" s="21">
        <v>1</v>
      </c>
      <c r="F312" s="22">
        <v>25</v>
      </c>
      <c r="G312" s="21">
        <v>1</v>
      </c>
      <c r="H312" s="22">
        <v>23</v>
      </c>
      <c r="I312" s="21">
        <v>1</v>
      </c>
      <c r="J312" s="22">
        <v>13</v>
      </c>
      <c r="K312" s="21">
        <v>1</v>
      </c>
      <c r="L312" s="22">
        <v>15</v>
      </c>
      <c r="M312" s="21">
        <v>1</v>
      </c>
      <c r="N312" s="133">
        <v>20</v>
      </c>
      <c r="O312" s="26"/>
      <c r="P312" s="143"/>
      <c r="Q312" s="146">
        <f>SUM(E312+G312+I312+K312+M312+O312)</f>
        <v>5</v>
      </c>
      <c r="R312" s="78">
        <f>SUM(F312+H312+J312+L312+N312)</f>
        <v>96</v>
      </c>
    </row>
    <row r="313" spans="1:20" ht="12.75">
      <c r="A313" s="2" t="s">
        <v>160</v>
      </c>
      <c r="B313" t="s">
        <v>214</v>
      </c>
      <c r="C313" s="2"/>
      <c r="D313" s="2"/>
      <c r="E313" s="201"/>
      <c r="F313" s="202">
        <v>7</v>
      </c>
      <c r="G313" s="201"/>
      <c r="H313" s="202"/>
      <c r="I313" s="201"/>
      <c r="J313" s="202">
        <v>7</v>
      </c>
      <c r="K313" s="201"/>
      <c r="L313" s="202">
        <v>9</v>
      </c>
      <c r="M313" s="201"/>
      <c r="N313" s="203">
        <v>7</v>
      </c>
      <c r="O313" s="198">
        <v>2</v>
      </c>
      <c r="P313" s="143"/>
      <c r="Q313" s="147">
        <f>SUM(E313+G313+I313+K313+M313+O313)</f>
        <v>2</v>
      </c>
      <c r="R313" s="90">
        <f>SUM(F313+H313+J313+L313+N313)</f>
        <v>30</v>
      </c>
      <c r="S313" s="123"/>
      <c r="T313" s="150"/>
    </row>
    <row r="314" spans="3:20" ht="13.5" thickBot="1">
      <c r="C314" s="2"/>
      <c r="E314" s="139">
        <f>SUM(E310:E313)</f>
        <v>2</v>
      </c>
      <c r="F314" s="139">
        <f aca="true" t="shared" si="30" ref="F314:O314">SUM(F310:F313)</f>
        <v>59</v>
      </c>
      <c r="G314" s="139">
        <f t="shared" si="30"/>
        <v>2</v>
      </c>
      <c r="H314" s="139">
        <f t="shared" si="30"/>
        <v>49</v>
      </c>
      <c r="I314" s="139">
        <f t="shared" si="30"/>
        <v>3</v>
      </c>
      <c r="J314" s="139">
        <f t="shared" si="30"/>
        <v>49</v>
      </c>
      <c r="K314" s="139">
        <f t="shared" si="30"/>
        <v>3</v>
      </c>
      <c r="L314" s="139">
        <f t="shared" si="30"/>
        <v>50</v>
      </c>
      <c r="M314" s="139">
        <f t="shared" si="30"/>
        <v>3</v>
      </c>
      <c r="N314" s="139">
        <f t="shared" si="30"/>
        <v>61</v>
      </c>
      <c r="O314" s="140">
        <f t="shared" si="30"/>
        <v>3</v>
      </c>
      <c r="P314" s="143" t="s">
        <v>157</v>
      </c>
      <c r="Q314" s="139">
        <f>SUM(Q310:Q313)</f>
        <v>16</v>
      </c>
      <c r="R314" s="140">
        <f>SUM(R310:R313)</f>
        <v>268</v>
      </c>
      <c r="S314" s="123"/>
      <c r="T314" s="150"/>
    </row>
    <row r="315" spans="3:20" ht="14.25" thickBot="1" thickTop="1">
      <c r="C315" s="2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14"/>
      <c r="Q315" s="134"/>
      <c r="R315" s="134"/>
      <c r="S315" s="123"/>
      <c r="T315" s="150"/>
    </row>
    <row r="316" spans="1:17" ht="12.75">
      <c r="A316" s="2"/>
      <c r="E316" s="43" t="s">
        <v>142</v>
      </c>
      <c r="F316" s="44" t="s">
        <v>143</v>
      </c>
      <c r="G316" s="43" t="s">
        <v>144</v>
      </c>
      <c r="H316" s="44" t="s">
        <v>143</v>
      </c>
      <c r="I316" s="43" t="s">
        <v>145</v>
      </c>
      <c r="J316" s="44" t="s">
        <v>143</v>
      </c>
      <c r="Q316" s="40"/>
    </row>
    <row r="317" spans="1:18" ht="12.75">
      <c r="A317" s="2" t="s">
        <v>264</v>
      </c>
      <c r="B317" t="s">
        <v>337</v>
      </c>
      <c r="E317" s="213">
        <v>2</v>
      </c>
      <c r="F317" s="214">
        <v>31</v>
      </c>
      <c r="G317" s="221">
        <v>2</v>
      </c>
      <c r="H317" s="214">
        <v>29</v>
      </c>
      <c r="I317" s="221">
        <v>2</v>
      </c>
      <c r="J317" s="214">
        <v>30</v>
      </c>
      <c r="K317" s="123"/>
      <c r="L317" s="123"/>
      <c r="M317" s="123"/>
      <c r="N317" s="123"/>
      <c r="O317" s="123"/>
      <c r="P317" s="143"/>
      <c r="Q317" s="169">
        <f aca="true" t="shared" si="31" ref="Q317:R319">SUM(E317+G317+I317)</f>
        <v>6</v>
      </c>
      <c r="R317" s="166">
        <f t="shared" si="31"/>
        <v>90</v>
      </c>
    </row>
    <row r="318" spans="1:18" ht="12.75">
      <c r="A318" s="2" t="s">
        <v>264</v>
      </c>
      <c r="B318" t="s">
        <v>212</v>
      </c>
      <c r="E318" s="219"/>
      <c r="F318" s="220"/>
      <c r="G318" s="223"/>
      <c r="H318" s="220"/>
      <c r="I318" s="224">
        <v>1</v>
      </c>
      <c r="J318" s="220">
        <v>8</v>
      </c>
      <c r="P318" s="143"/>
      <c r="Q318" s="170">
        <f t="shared" si="31"/>
        <v>1</v>
      </c>
      <c r="R318" s="167">
        <f t="shared" si="31"/>
        <v>8</v>
      </c>
    </row>
    <row r="319" spans="1:20" ht="12.75">
      <c r="A319" s="2" t="s">
        <v>264</v>
      </c>
      <c r="B319" t="s">
        <v>338</v>
      </c>
      <c r="C319" s="2"/>
      <c r="D319" s="2"/>
      <c r="E319" s="215">
        <v>1</v>
      </c>
      <c r="F319" s="216">
        <v>23</v>
      </c>
      <c r="G319" s="222">
        <v>2</v>
      </c>
      <c r="H319" s="216">
        <v>27</v>
      </c>
      <c r="I319" s="222">
        <v>2</v>
      </c>
      <c r="J319" s="216">
        <v>35</v>
      </c>
      <c r="P319" s="143"/>
      <c r="Q319" s="171">
        <f t="shared" si="31"/>
        <v>5</v>
      </c>
      <c r="R319" s="168">
        <f t="shared" si="31"/>
        <v>85</v>
      </c>
      <c r="S319" s="114"/>
      <c r="T319" s="150"/>
    </row>
    <row r="320" spans="1:18" ht="13.5" thickBot="1">
      <c r="A320" s="2"/>
      <c r="E320" s="34">
        <f aca="true" t="shared" si="32" ref="E320:J320">SUM(E317:E319)</f>
        <v>3</v>
      </c>
      <c r="F320" s="34">
        <f t="shared" si="32"/>
        <v>54</v>
      </c>
      <c r="G320" s="34">
        <f t="shared" si="32"/>
        <v>4</v>
      </c>
      <c r="H320" s="34">
        <f t="shared" si="32"/>
        <v>56</v>
      </c>
      <c r="I320" s="34">
        <f t="shared" si="32"/>
        <v>5</v>
      </c>
      <c r="J320" s="39">
        <f t="shared" si="32"/>
        <v>73</v>
      </c>
      <c r="P320" s="143" t="s">
        <v>262</v>
      </c>
      <c r="Q320" s="34">
        <f>SUM(Q317:Q319)</f>
        <v>12</v>
      </c>
      <c r="R320" s="39">
        <f>SUM(R317:R319)</f>
        <v>183</v>
      </c>
    </row>
    <row r="321" spans="2:20" ht="13.5" thickTop="1">
      <c r="B321" s="2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50"/>
    </row>
    <row r="322" spans="1:19" ht="12.75">
      <c r="A322" s="12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3" ht="13.5" thickBot="1">
      <c r="A323" s="2"/>
      <c r="B323" s="2"/>
      <c r="C323" s="91"/>
    </row>
    <row r="324" spans="1:4" ht="18.75" customHeight="1">
      <c r="A324" s="396" t="s">
        <v>307</v>
      </c>
      <c r="B324" s="397"/>
      <c r="C324" s="397"/>
      <c r="D324" s="398"/>
    </row>
    <row r="325" spans="1:16" ht="18" customHeight="1">
      <c r="A325" s="399"/>
      <c r="B325" s="400"/>
      <c r="C325" s="400"/>
      <c r="D325" s="401"/>
      <c r="O325" s="73" t="s">
        <v>149</v>
      </c>
      <c r="P325" s="73" t="s">
        <v>143</v>
      </c>
    </row>
    <row r="326" spans="1:16" ht="19.5" customHeight="1" thickBot="1">
      <c r="A326" s="402"/>
      <c r="B326" s="403"/>
      <c r="C326" s="403"/>
      <c r="D326" s="404"/>
      <c r="I326" s="393" t="s">
        <v>162</v>
      </c>
      <c r="J326" s="393"/>
      <c r="K326" s="393"/>
      <c r="L326" s="393"/>
      <c r="M326" s="393"/>
      <c r="N326" s="393"/>
      <c r="O326" s="77">
        <f>SUM(Q329+Q332+Q338)</f>
        <v>29</v>
      </c>
      <c r="P326" s="77">
        <f>SUM(R329+R332+R338)</f>
        <v>590</v>
      </c>
    </row>
    <row r="327" spans="1:16" ht="11.25" customHeight="1" thickBot="1">
      <c r="A327" s="156"/>
      <c r="B327" s="156"/>
      <c r="C327" s="156"/>
      <c r="D327" s="156"/>
      <c r="I327" s="141"/>
      <c r="J327" s="141"/>
      <c r="K327" s="141"/>
      <c r="L327" s="141"/>
      <c r="M327" s="141"/>
      <c r="N327" s="141"/>
      <c r="O327" s="82"/>
      <c r="P327" s="82"/>
    </row>
    <row r="328" spans="1:18" ht="34.5" customHeight="1">
      <c r="A328" s="156"/>
      <c r="B328" s="156"/>
      <c r="C328" s="156"/>
      <c r="D328" s="156"/>
      <c r="E328" s="84" t="s">
        <v>155</v>
      </c>
      <c r="F328" s="72" t="s">
        <v>153</v>
      </c>
      <c r="G328" s="72" t="s">
        <v>154</v>
      </c>
      <c r="H328" s="86" t="s">
        <v>158</v>
      </c>
      <c r="I328" s="1"/>
      <c r="Q328" s="136" t="s">
        <v>149</v>
      </c>
      <c r="R328" s="145" t="s">
        <v>143</v>
      </c>
    </row>
    <row r="329" spans="1:18" ht="13.5" thickBot="1">
      <c r="A329" s="2" t="s">
        <v>263</v>
      </c>
      <c r="B329" t="s">
        <v>217</v>
      </c>
      <c r="E329" s="172">
        <v>27</v>
      </c>
      <c r="F329" s="172">
        <v>30</v>
      </c>
      <c r="G329" s="172">
        <v>28</v>
      </c>
      <c r="H329" s="180">
        <v>3</v>
      </c>
      <c r="O329" s="1"/>
      <c r="P329" s="142" t="s">
        <v>156</v>
      </c>
      <c r="Q329" s="181">
        <f>SUM(H329)</f>
        <v>3</v>
      </c>
      <c r="R329" s="182">
        <f>SUM(E329:G329)</f>
        <v>85</v>
      </c>
    </row>
    <row r="330" spans="3:20" ht="14.25" thickBot="1" thickTop="1">
      <c r="C330" s="2"/>
      <c r="O330" s="2"/>
      <c r="Q330" s="2"/>
      <c r="S330" s="114"/>
      <c r="T330" s="150"/>
    </row>
    <row r="331" spans="3:20" ht="12.75">
      <c r="C331" s="2"/>
      <c r="E331" s="43" t="s">
        <v>142</v>
      </c>
      <c r="F331" s="44" t="s">
        <v>143</v>
      </c>
      <c r="G331" s="43" t="s">
        <v>144</v>
      </c>
      <c r="H331" s="44" t="s">
        <v>143</v>
      </c>
      <c r="I331" s="43" t="s">
        <v>145</v>
      </c>
      <c r="J331" s="44" t="s">
        <v>143</v>
      </c>
      <c r="K331" s="43" t="s">
        <v>146</v>
      </c>
      <c r="L331" s="44" t="s">
        <v>143</v>
      </c>
      <c r="M331" s="43" t="s">
        <v>147</v>
      </c>
      <c r="N331" s="44" t="s">
        <v>143</v>
      </c>
      <c r="O331" s="45" t="s">
        <v>148</v>
      </c>
      <c r="S331" s="114"/>
      <c r="T331" s="150"/>
    </row>
    <row r="332" spans="1:18" ht="13.5" thickBot="1">
      <c r="A332" s="2" t="s">
        <v>160</v>
      </c>
      <c r="B332" t="s">
        <v>217</v>
      </c>
      <c r="E332" s="47">
        <v>2</v>
      </c>
      <c r="F332" s="49">
        <v>39</v>
      </c>
      <c r="G332" s="48">
        <v>2</v>
      </c>
      <c r="H332" s="49">
        <v>36</v>
      </c>
      <c r="I332" s="48">
        <v>2</v>
      </c>
      <c r="J332" s="49">
        <v>40</v>
      </c>
      <c r="K332" s="48">
        <v>2</v>
      </c>
      <c r="L332" s="49">
        <v>39</v>
      </c>
      <c r="M332" s="48">
        <v>2</v>
      </c>
      <c r="N332" s="49">
        <v>41</v>
      </c>
      <c r="O332" s="49"/>
      <c r="P332" s="143" t="s">
        <v>157</v>
      </c>
      <c r="Q332" s="181">
        <f>SUM(E332+G332+I332+K332+M332+O332)</f>
        <v>10</v>
      </c>
      <c r="R332" s="182">
        <f>SUM(F332+H332+J332+L332+N332)</f>
        <v>195</v>
      </c>
    </row>
    <row r="333" spans="3:20" ht="14.25" thickBot="1" thickTop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S333" s="123"/>
      <c r="T333" s="150"/>
    </row>
    <row r="334" spans="3:20" ht="13.5" thickBot="1">
      <c r="C334" s="2"/>
      <c r="E334" s="43" t="s">
        <v>142</v>
      </c>
      <c r="F334" s="44" t="s">
        <v>143</v>
      </c>
      <c r="G334" s="43" t="s">
        <v>144</v>
      </c>
      <c r="H334" s="44" t="s">
        <v>143</v>
      </c>
      <c r="I334" s="43" t="s">
        <v>145</v>
      </c>
      <c r="J334" s="44" t="s">
        <v>143</v>
      </c>
      <c r="L334" s="40"/>
      <c r="Q334" s="40"/>
      <c r="S334" s="123"/>
      <c r="T334" s="150"/>
    </row>
    <row r="335" spans="1:20" ht="13.5" thickBot="1">
      <c r="A335" s="2" t="s">
        <v>267</v>
      </c>
      <c r="B335" t="s">
        <v>340</v>
      </c>
      <c r="D335" s="267" t="s">
        <v>292</v>
      </c>
      <c r="E335" s="253"/>
      <c r="F335" s="254"/>
      <c r="G335" s="253"/>
      <c r="H335" s="254"/>
      <c r="I335" s="253">
        <v>1</v>
      </c>
      <c r="J335" s="254">
        <v>20</v>
      </c>
      <c r="L335" s="40"/>
      <c r="Q335" s="253">
        <f aca="true" t="shared" si="33" ref="Q335:R337">SUM(E335+G335+I335)</f>
        <v>1</v>
      </c>
      <c r="R335" s="254">
        <f t="shared" si="33"/>
        <v>20</v>
      </c>
      <c r="S335" s="123"/>
      <c r="T335" s="150"/>
    </row>
    <row r="336" spans="1:18" ht="12.75">
      <c r="A336" s="2" t="s">
        <v>267</v>
      </c>
      <c r="B336" t="s">
        <v>339</v>
      </c>
      <c r="E336" s="272">
        <v>3</v>
      </c>
      <c r="F336" s="273">
        <v>61</v>
      </c>
      <c r="G336" s="272">
        <v>3</v>
      </c>
      <c r="H336" s="273">
        <v>61</v>
      </c>
      <c r="I336" s="272">
        <v>2</v>
      </c>
      <c r="J336" s="273">
        <v>41</v>
      </c>
      <c r="K336" s="123"/>
      <c r="L336" s="150"/>
      <c r="M336" s="123"/>
      <c r="N336" s="123"/>
      <c r="O336" s="123"/>
      <c r="P336" s="143"/>
      <c r="Q336" s="272">
        <f t="shared" si="33"/>
        <v>8</v>
      </c>
      <c r="R336" s="273">
        <f t="shared" si="33"/>
        <v>163</v>
      </c>
    </row>
    <row r="337" spans="1:18" ht="12.75">
      <c r="A337" s="2" t="s">
        <v>267</v>
      </c>
      <c r="B337" t="s">
        <v>217</v>
      </c>
      <c r="E337" s="279">
        <v>2</v>
      </c>
      <c r="F337" s="280">
        <v>35</v>
      </c>
      <c r="G337" s="279">
        <v>2</v>
      </c>
      <c r="H337" s="280">
        <v>43</v>
      </c>
      <c r="I337" s="279">
        <v>3</v>
      </c>
      <c r="J337" s="280">
        <v>49</v>
      </c>
      <c r="L337" s="40"/>
      <c r="P337" s="143"/>
      <c r="Q337" s="279">
        <f t="shared" si="33"/>
        <v>7</v>
      </c>
      <c r="R337" s="280">
        <f t="shared" si="33"/>
        <v>127</v>
      </c>
    </row>
    <row r="338" spans="1:20" ht="13.5" thickBot="1">
      <c r="A338" s="2"/>
      <c r="C338" s="2"/>
      <c r="D338" s="2"/>
      <c r="E338" s="281">
        <f aca="true" t="shared" si="34" ref="E338:J338">SUM(E335:E337)</f>
        <v>5</v>
      </c>
      <c r="F338" s="281">
        <f t="shared" si="34"/>
        <v>96</v>
      </c>
      <c r="G338" s="281">
        <f t="shared" si="34"/>
        <v>5</v>
      </c>
      <c r="H338" s="281">
        <f t="shared" si="34"/>
        <v>104</v>
      </c>
      <c r="I338" s="281">
        <f t="shared" si="34"/>
        <v>6</v>
      </c>
      <c r="J338" s="39">
        <f t="shared" si="34"/>
        <v>110</v>
      </c>
      <c r="L338" s="94"/>
      <c r="P338" s="4" t="s">
        <v>268</v>
      </c>
      <c r="Q338" s="281">
        <f>SUM(Q335:Q337)</f>
        <v>16</v>
      </c>
      <c r="R338" s="282">
        <f>SUM(R335:R337)</f>
        <v>310</v>
      </c>
      <c r="S338" s="114"/>
      <c r="T338" s="150"/>
    </row>
    <row r="339" spans="1:3" ht="13.5" thickTop="1">
      <c r="A339" s="2"/>
      <c r="C339" s="2"/>
    </row>
    <row r="340" spans="1:20" ht="12.75">
      <c r="A340" s="6"/>
      <c r="B340" s="121"/>
      <c r="C340" s="6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50"/>
    </row>
    <row r="341" spans="2:20" ht="13.5" thickBot="1">
      <c r="B341" s="2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50"/>
    </row>
    <row r="342" spans="1:20" ht="22.5" customHeight="1">
      <c r="A342" s="396" t="s">
        <v>347</v>
      </c>
      <c r="B342" s="397"/>
      <c r="C342" s="397"/>
      <c r="D342" s="398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50"/>
    </row>
    <row r="343" spans="1:20" ht="18" customHeight="1">
      <c r="A343" s="399"/>
      <c r="B343" s="400"/>
      <c r="C343" s="400"/>
      <c r="D343" s="401"/>
      <c r="O343" s="73" t="s">
        <v>149</v>
      </c>
      <c r="P343" s="73" t="s">
        <v>143</v>
      </c>
      <c r="S343" s="114"/>
      <c r="T343" s="150"/>
    </row>
    <row r="344" spans="1:20" ht="20.25" customHeight="1" thickBot="1">
      <c r="A344" s="402"/>
      <c r="B344" s="403"/>
      <c r="C344" s="403"/>
      <c r="D344" s="404"/>
      <c r="I344" s="393" t="s">
        <v>162</v>
      </c>
      <c r="J344" s="393"/>
      <c r="K344" s="393"/>
      <c r="L344" s="393"/>
      <c r="M344" s="393"/>
      <c r="N344" s="393"/>
      <c r="O344" s="77">
        <f>SUM(Q347+Q350+Q357)</f>
        <v>30</v>
      </c>
      <c r="P344" s="77">
        <f>SUM(R347+R350+R357)</f>
        <v>624</v>
      </c>
      <c r="S344" s="114"/>
      <c r="T344" s="150"/>
    </row>
    <row r="345" spans="2:20" ht="21" thickBot="1">
      <c r="B345" s="2"/>
      <c r="D345" s="114"/>
      <c r="I345" s="141"/>
      <c r="J345" s="141"/>
      <c r="K345" s="141"/>
      <c r="L345" s="141"/>
      <c r="M345" s="141"/>
      <c r="N345" s="141"/>
      <c r="O345" s="82"/>
      <c r="P345" s="82"/>
      <c r="S345" s="114"/>
      <c r="T345" s="150"/>
    </row>
    <row r="346" spans="2:20" ht="33.75">
      <c r="B346" s="2"/>
      <c r="D346" s="114"/>
      <c r="E346" s="84" t="s">
        <v>155</v>
      </c>
      <c r="F346" s="72" t="s">
        <v>153</v>
      </c>
      <c r="G346" s="72" t="s">
        <v>154</v>
      </c>
      <c r="H346" s="86" t="s">
        <v>158</v>
      </c>
      <c r="I346" s="1"/>
      <c r="Q346" s="136" t="s">
        <v>149</v>
      </c>
      <c r="R346" s="145" t="s">
        <v>143</v>
      </c>
      <c r="S346" s="114"/>
      <c r="T346" s="150"/>
    </row>
    <row r="347" spans="1:20" ht="13.5" thickBot="1">
      <c r="A347" s="2" t="s">
        <v>159</v>
      </c>
      <c r="B347" t="s">
        <v>218</v>
      </c>
      <c r="D347" s="114"/>
      <c r="E347" s="182">
        <v>18</v>
      </c>
      <c r="F347" s="182">
        <v>18</v>
      </c>
      <c r="G347" s="182">
        <v>25</v>
      </c>
      <c r="H347" s="325">
        <v>3</v>
      </c>
      <c r="O347" s="1"/>
      <c r="P347" s="142" t="s">
        <v>156</v>
      </c>
      <c r="Q347" s="181">
        <f>SUM(H347)</f>
        <v>3</v>
      </c>
      <c r="R347" s="182">
        <f>SUM(E347:G347)</f>
        <v>61</v>
      </c>
      <c r="S347" s="114"/>
      <c r="T347" s="150"/>
    </row>
    <row r="348" spans="2:20" ht="14.25" thickBot="1" thickTop="1">
      <c r="B348" s="2"/>
      <c r="D348" s="114"/>
      <c r="O348" s="2"/>
      <c r="Q348" s="2"/>
      <c r="S348" s="114"/>
      <c r="T348" s="150"/>
    </row>
    <row r="349" spans="2:20" ht="12.75">
      <c r="B349" s="2"/>
      <c r="D349" s="114"/>
      <c r="E349" s="43" t="s">
        <v>142</v>
      </c>
      <c r="F349" s="44" t="s">
        <v>143</v>
      </c>
      <c r="G349" s="43" t="s">
        <v>144</v>
      </c>
      <c r="H349" s="44" t="s">
        <v>143</v>
      </c>
      <c r="I349" s="43" t="s">
        <v>145</v>
      </c>
      <c r="J349" s="44" t="s">
        <v>143</v>
      </c>
      <c r="K349" s="43" t="s">
        <v>146</v>
      </c>
      <c r="L349" s="44" t="s">
        <v>143</v>
      </c>
      <c r="M349" s="43" t="s">
        <v>147</v>
      </c>
      <c r="N349" s="44" t="s">
        <v>143</v>
      </c>
      <c r="O349" s="45" t="s">
        <v>148</v>
      </c>
      <c r="S349" s="114"/>
      <c r="T349" s="150"/>
    </row>
    <row r="350" spans="1:18" ht="13.5" thickBot="1">
      <c r="A350" s="2" t="s">
        <v>160</v>
      </c>
      <c r="B350" t="s">
        <v>218</v>
      </c>
      <c r="E350" s="23">
        <v>2</v>
      </c>
      <c r="F350" s="24">
        <v>26</v>
      </c>
      <c r="G350" s="63">
        <v>1</v>
      </c>
      <c r="H350" s="24">
        <v>18</v>
      </c>
      <c r="I350" s="63">
        <v>1</v>
      </c>
      <c r="J350" s="24">
        <v>13</v>
      </c>
      <c r="K350" s="63">
        <v>1</v>
      </c>
      <c r="L350" s="24">
        <v>25</v>
      </c>
      <c r="M350" s="63">
        <v>1</v>
      </c>
      <c r="N350" s="24">
        <v>23</v>
      </c>
      <c r="O350" s="24"/>
      <c r="P350" s="143" t="s">
        <v>157</v>
      </c>
      <c r="Q350" s="181">
        <f>SUM(E350+G350+I350+K350+M350+O350)</f>
        <v>6</v>
      </c>
      <c r="R350" s="182">
        <f>SUM(F350+H350+J350+L350+N350)</f>
        <v>105</v>
      </c>
    </row>
    <row r="351" spans="1:14" ht="14.25" thickBot="1" thickTop="1">
      <c r="A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7" ht="13.5" thickBot="1">
      <c r="A352" s="2"/>
      <c r="C352" s="91"/>
      <c r="E352" s="43" t="s">
        <v>142</v>
      </c>
      <c r="F352" s="44" t="s">
        <v>143</v>
      </c>
      <c r="G352" s="43" t="s">
        <v>144</v>
      </c>
      <c r="H352" s="44" t="s">
        <v>143</v>
      </c>
      <c r="I352" s="43" t="s">
        <v>145</v>
      </c>
      <c r="J352" s="44" t="s">
        <v>143</v>
      </c>
      <c r="Q352" s="40"/>
    </row>
    <row r="353" spans="1:18" ht="13.5" thickBot="1">
      <c r="A353" s="2" t="s">
        <v>267</v>
      </c>
      <c r="B353" t="s">
        <v>219</v>
      </c>
      <c r="D353" s="267" t="s">
        <v>292</v>
      </c>
      <c r="E353" s="253">
        <v>1</v>
      </c>
      <c r="F353" s="254">
        <v>23</v>
      </c>
      <c r="G353" s="253">
        <v>1</v>
      </c>
      <c r="H353" s="254">
        <v>16</v>
      </c>
      <c r="I353" s="253">
        <v>2</v>
      </c>
      <c r="J353" s="254">
        <v>46</v>
      </c>
      <c r="Q353" s="270">
        <f aca="true" t="shared" si="35" ref="Q353:R356">SUM(E353+G353+I353)</f>
        <v>4</v>
      </c>
      <c r="R353" s="254">
        <f t="shared" si="35"/>
        <v>85</v>
      </c>
    </row>
    <row r="354" spans="1:18" ht="13.5" thickBot="1">
      <c r="A354" s="2" t="s">
        <v>267</v>
      </c>
      <c r="B354" t="s">
        <v>219</v>
      </c>
      <c r="D354" s="40"/>
      <c r="E354" s="272">
        <v>4</v>
      </c>
      <c r="F354" s="273">
        <v>94</v>
      </c>
      <c r="G354" s="272">
        <v>4</v>
      </c>
      <c r="H354" s="273">
        <v>85</v>
      </c>
      <c r="I354" s="272">
        <v>4</v>
      </c>
      <c r="J354" s="273">
        <v>89</v>
      </c>
      <c r="K354" s="123"/>
      <c r="L354" s="123"/>
      <c r="M354" s="123"/>
      <c r="N354" s="123"/>
      <c r="O354" s="123"/>
      <c r="P354" s="143"/>
      <c r="Q354" s="277">
        <f t="shared" si="35"/>
        <v>12</v>
      </c>
      <c r="R354" s="276">
        <f t="shared" si="35"/>
        <v>268</v>
      </c>
    </row>
    <row r="355" spans="1:18" ht="13.5" thickBot="1">
      <c r="A355" s="2" t="s">
        <v>267</v>
      </c>
      <c r="B355" t="s">
        <v>218</v>
      </c>
      <c r="D355" s="267" t="s">
        <v>292</v>
      </c>
      <c r="E355" s="272">
        <v>1</v>
      </c>
      <c r="F355" s="273">
        <v>22</v>
      </c>
      <c r="G355" s="272"/>
      <c r="H355" s="273"/>
      <c r="I355" s="272">
        <v>1</v>
      </c>
      <c r="J355" s="273">
        <v>20</v>
      </c>
      <c r="K355" s="123"/>
      <c r="L355" s="123"/>
      <c r="M355" s="123"/>
      <c r="N355" s="123"/>
      <c r="O355" s="123"/>
      <c r="P355" s="143"/>
      <c r="Q355" s="277">
        <f t="shared" si="35"/>
        <v>2</v>
      </c>
      <c r="R355" s="276">
        <f t="shared" si="35"/>
        <v>42</v>
      </c>
    </row>
    <row r="356" spans="1:18" ht="13.5" thickBot="1">
      <c r="A356" s="2" t="s">
        <v>267</v>
      </c>
      <c r="B356" t="s">
        <v>218</v>
      </c>
      <c r="E356" s="274">
        <v>1</v>
      </c>
      <c r="F356" s="275">
        <v>19</v>
      </c>
      <c r="G356" s="274">
        <v>1</v>
      </c>
      <c r="H356" s="275">
        <v>23</v>
      </c>
      <c r="I356" s="274">
        <v>1</v>
      </c>
      <c r="J356" s="275">
        <v>21</v>
      </c>
      <c r="P356" s="143"/>
      <c r="Q356" s="278">
        <f t="shared" si="35"/>
        <v>3</v>
      </c>
      <c r="R356" s="256">
        <f t="shared" si="35"/>
        <v>63</v>
      </c>
    </row>
    <row r="357" spans="1:20" ht="14.25" thickBot="1" thickTop="1">
      <c r="A357" s="2"/>
      <c r="E357" s="158">
        <f aca="true" t="shared" si="36" ref="E357:J357">SUM(E353:E356)</f>
        <v>7</v>
      </c>
      <c r="F357" s="158">
        <f t="shared" si="36"/>
        <v>158</v>
      </c>
      <c r="G357" s="158">
        <f t="shared" si="36"/>
        <v>6</v>
      </c>
      <c r="H357" s="158">
        <f t="shared" si="36"/>
        <v>124</v>
      </c>
      <c r="I357" s="158">
        <f t="shared" si="36"/>
        <v>8</v>
      </c>
      <c r="J357" s="158">
        <f t="shared" si="36"/>
        <v>176</v>
      </c>
      <c r="P357" s="4" t="s">
        <v>268</v>
      </c>
      <c r="Q357" s="55">
        <f>SUM(Q353:Q356)</f>
        <v>21</v>
      </c>
      <c r="R357" s="55">
        <f>SUM(R353:R356)</f>
        <v>458</v>
      </c>
      <c r="S357" s="114"/>
      <c r="T357" s="150"/>
    </row>
    <row r="358" spans="1:20" ht="13.5" thickTop="1">
      <c r="A358" s="2"/>
      <c r="S358" s="114"/>
      <c r="T358" s="150"/>
    </row>
    <row r="359" spans="1:19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130"/>
    </row>
    <row r="360" spans="1:19" ht="13.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27"/>
    </row>
    <row r="361" spans="1:19" ht="15" customHeight="1">
      <c r="A361" s="396" t="s">
        <v>308</v>
      </c>
      <c r="B361" s="397"/>
      <c r="C361" s="397"/>
      <c r="D361" s="398"/>
      <c r="S361" s="118"/>
    </row>
    <row r="362" spans="1:19" ht="21" customHeight="1">
      <c r="A362" s="399"/>
      <c r="B362" s="400"/>
      <c r="C362" s="400"/>
      <c r="D362" s="401"/>
      <c r="O362" s="73" t="s">
        <v>149</v>
      </c>
      <c r="P362" s="73" t="s">
        <v>143</v>
      </c>
      <c r="S362" s="118"/>
    </row>
    <row r="363" spans="1:20" ht="28.5" customHeight="1" thickBot="1">
      <c r="A363" s="402"/>
      <c r="B363" s="403"/>
      <c r="C363" s="403"/>
      <c r="D363" s="404"/>
      <c r="I363" s="393" t="s">
        <v>162</v>
      </c>
      <c r="J363" s="393"/>
      <c r="K363" s="393"/>
      <c r="L363" s="393"/>
      <c r="M363" s="393"/>
      <c r="N363" s="393"/>
      <c r="O363" s="77">
        <f>SUM(Q368+Q371+Q376)</f>
        <v>24</v>
      </c>
      <c r="P363" s="77">
        <f>SUM(R368+R371+R376)</f>
        <v>548</v>
      </c>
      <c r="S363" s="114"/>
      <c r="T363" s="150"/>
    </row>
    <row r="364" spans="1:20" ht="17.25" customHeight="1" thickBot="1">
      <c r="A364" s="156"/>
      <c r="B364" s="156"/>
      <c r="C364" s="156"/>
      <c r="D364" s="156"/>
      <c r="I364" s="141"/>
      <c r="J364" s="141"/>
      <c r="K364" s="141"/>
      <c r="L364" s="141"/>
      <c r="M364" s="141"/>
      <c r="N364" s="141"/>
      <c r="O364" s="82"/>
      <c r="P364" s="82"/>
      <c r="S364" s="114"/>
      <c r="T364" s="150"/>
    </row>
    <row r="365" spans="1:20" ht="41.25" customHeight="1">
      <c r="A365" s="156"/>
      <c r="B365" s="156"/>
      <c r="C365" s="156"/>
      <c r="D365" s="156"/>
      <c r="E365" s="84" t="s">
        <v>155</v>
      </c>
      <c r="F365" s="72" t="s">
        <v>153</v>
      </c>
      <c r="G365" s="72" t="s">
        <v>154</v>
      </c>
      <c r="H365" s="86" t="s">
        <v>158</v>
      </c>
      <c r="I365" s="1"/>
      <c r="Q365" s="145" t="s">
        <v>149</v>
      </c>
      <c r="R365" s="145" t="s">
        <v>143</v>
      </c>
      <c r="S365" s="114"/>
      <c r="T365" s="150"/>
    </row>
    <row r="366" spans="1:18" ht="12.75">
      <c r="A366" s="2" t="s">
        <v>159</v>
      </c>
      <c r="B366" s="118" t="s">
        <v>220</v>
      </c>
      <c r="C366" s="114"/>
      <c r="D366" s="114"/>
      <c r="E366" s="68">
        <v>29</v>
      </c>
      <c r="F366" s="68">
        <v>19</v>
      </c>
      <c r="G366" s="68">
        <v>3</v>
      </c>
      <c r="H366" s="87">
        <v>2</v>
      </c>
      <c r="O366" s="1"/>
      <c r="P366" s="142"/>
      <c r="Q366" s="186">
        <f>SUM(H366)</f>
        <v>2</v>
      </c>
      <c r="R366" s="104">
        <f>SUM(E366:G366)</f>
        <v>51</v>
      </c>
    </row>
    <row r="367" spans="1:18" ht="12.75">
      <c r="A367" s="2" t="s">
        <v>159</v>
      </c>
      <c r="B367" t="s">
        <v>221</v>
      </c>
      <c r="E367" s="27">
        <v>14</v>
      </c>
      <c r="F367" s="27">
        <v>10</v>
      </c>
      <c r="G367" s="27">
        <v>7</v>
      </c>
      <c r="H367" s="33">
        <v>1</v>
      </c>
      <c r="P367" s="142"/>
      <c r="Q367" s="187">
        <f>SUM(H367)</f>
        <v>1</v>
      </c>
      <c r="R367" s="185">
        <f>SUM(E367:G367)</f>
        <v>31</v>
      </c>
    </row>
    <row r="368" spans="3:20" ht="13.5" thickBot="1">
      <c r="C368" s="2"/>
      <c r="E368" s="34">
        <f>SUM(E366:E367)</f>
        <v>43</v>
      </c>
      <c r="F368" s="34">
        <f>SUM(F366:F367)</f>
        <v>29</v>
      </c>
      <c r="G368" s="34">
        <f>SUM(G366:G367)</f>
        <v>10</v>
      </c>
      <c r="H368" s="34">
        <f>SUM(H366:H367)</f>
        <v>3</v>
      </c>
      <c r="O368" s="2"/>
      <c r="P368" s="142" t="s">
        <v>156</v>
      </c>
      <c r="Q368" s="158">
        <f>SUM(Q366:Q367)</f>
        <v>3</v>
      </c>
      <c r="R368" s="162">
        <f>SUM(R366:R367)</f>
        <v>82</v>
      </c>
      <c r="S368" s="114"/>
      <c r="T368" s="150"/>
    </row>
    <row r="369" spans="3:20" ht="14.25" thickBot="1" thickTop="1">
      <c r="C369" s="2"/>
      <c r="O369" s="2"/>
      <c r="Q369" s="2"/>
      <c r="S369" s="114"/>
      <c r="T369" s="150"/>
    </row>
    <row r="370" spans="3:20" ht="13.5" thickBot="1">
      <c r="C370" s="2"/>
      <c r="D370" s="16"/>
      <c r="E370" s="15" t="s">
        <v>142</v>
      </c>
      <c r="F370" s="17" t="s">
        <v>143</v>
      </c>
      <c r="G370" s="43" t="s">
        <v>144</v>
      </c>
      <c r="H370" s="44" t="s">
        <v>143</v>
      </c>
      <c r="I370" s="43" t="s">
        <v>145</v>
      </c>
      <c r="J370" s="44" t="s">
        <v>143</v>
      </c>
      <c r="K370" s="43" t="s">
        <v>146</v>
      </c>
      <c r="L370" s="44" t="s">
        <v>143</v>
      </c>
      <c r="M370" s="43" t="s">
        <v>147</v>
      </c>
      <c r="N370" s="44" t="s">
        <v>143</v>
      </c>
      <c r="O370" s="45" t="s">
        <v>148</v>
      </c>
      <c r="S370" s="114"/>
      <c r="T370" s="150"/>
    </row>
    <row r="371" spans="1:18" ht="13.5" thickBot="1">
      <c r="A371" s="2" t="s">
        <v>160</v>
      </c>
      <c r="B371" s="118" t="s">
        <v>220</v>
      </c>
      <c r="D371" s="22"/>
      <c r="E371" s="165">
        <v>1</v>
      </c>
      <c r="F371" s="157">
        <v>23</v>
      </c>
      <c r="G371" s="48">
        <v>1</v>
      </c>
      <c r="H371" s="49">
        <v>20</v>
      </c>
      <c r="I371" s="48">
        <v>2</v>
      </c>
      <c r="J371" s="49">
        <v>28</v>
      </c>
      <c r="K371" s="48">
        <v>1</v>
      </c>
      <c r="L371" s="49">
        <v>17</v>
      </c>
      <c r="M371" s="48">
        <v>1</v>
      </c>
      <c r="N371" s="49">
        <v>20</v>
      </c>
      <c r="O371" s="49"/>
      <c r="P371" s="143" t="s">
        <v>157</v>
      </c>
      <c r="Q371" s="181">
        <f>SUM(E371+G371+I371+K371+M371+O371)</f>
        <v>6</v>
      </c>
      <c r="R371" s="182">
        <f>SUM(F371+H371+J371+L371+N371)</f>
        <v>108</v>
      </c>
    </row>
    <row r="372" spans="3:20" ht="14.25" thickBot="1" thickTop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S372" s="123"/>
      <c r="T372" s="150"/>
    </row>
    <row r="373" spans="3:20" ht="13.5" thickBot="1">
      <c r="C373" s="2"/>
      <c r="E373" s="43" t="s">
        <v>142</v>
      </c>
      <c r="F373" s="44" t="s">
        <v>143</v>
      </c>
      <c r="G373" s="43" t="s">
        <v>144</v>
      </c>
      <c r="H373" s="44" t="s">
        <v>143</v>
      </c>
      <c r="I373" s="43" t="s">
        <v>145</v>
      </c>
      <c r="J373" s="44" t="s">
        <v>143</v>
      </c>
      <c r="Q373" s="40"/>
      <c r="S373" s="123"/>
      <c r="T373" s="150"/>
    </row>
    <row r="374" spans="1:20" ht="13.5" thickBot="1">
      <c r="A374" s="2" t="s">
        <v>264</v>
      </c>
      <c r="B374" t="s">
        <v>80</v>
      </c>
      <c r="C374" s="2"/>
      <c r="D374" s="267" t="s">
        <v>292</v>
      </c>
      <c r="E374" s="253">
        <v>1</v>
      </c>
      <c r="F374" s="254">
        <v>22</v>
      </c>
      <c r="G374" s="253">
        <v>1</v>
      </c>
      <c r="H374" s="254">
        <v>24</v>
      </c>
      <c r="I374" s="253">
        <v>1</v>
      </c>
      <c r="J374" s="254">
        <v>22</v>
      </c>
      <c r="Q374" s="253">
        <f>SUM(E374+G374+I374)</f>
        <v>3</v>
      </c>
      <c r="R374" s="270">
        <f>SUM(F374+H374+J374)</f>
        <v>68</v>
      </c>
      <c r="S374" s="123"/>
      <c r="T374" s="150"/>
    </row>
    <row r="375" spans="1:20" ht="12.75">
      <c r="A375" s="2" t="s">
        <v>264</v>
      </c>
      <c r="B375" t="s">
        <v>80</v>
      </c>
      <c r="C375" s="2"/>
      <c r="E375" s="255">
        <v>5</v>
      </c>
      <c r="F375" s="256">
        <v>114</v>
      </c>
      <c r="G375" s="255">
        <v>3</v>
      </c>
      <c r="H375" s="256">
        <v>79</v>
      </c>
      <c r="I375" s="255">
        <v>4</v>
      </c>
      <c r="J375" s="256">
        <v>97</v>
      </c>
      <c r="Q375" s="255">
        <f>SUM(E375+G375+I375)</f>
        <v>12</v>
      </c>
      <c r="R375" s="278">
        <f>SUM(F375+H375+J375)</f>
        <v>290</v>
      </c>
      <c r="S375" s="123"/>
      <c r="T375" s="150"/>
    </row>
    <row r="376" spans="1:18" ht="13.5" thickBot="1">
      <c r="A376" s="2"/>
      <c r="E376" s="283">
        <f aca="true" t="shared" si="37" ref="E376:J376">SUM(E374:E375)</f>
        <v>6</v>
      </c>
      <c r="F376" s="283">
        <f t="shared" si="37"/>
        <v>136</v>
      </c>
      <c r="G376" s="283">
        <f t="shared" si="37"/>
        <v>4</v>
      </c>
      <c r="H376" s="283">
        <f t="shared" si="37"/>
        <v>103</v>
      </c>
      <c r="I376" s="283">
        <f t="shared" si="37"/>
        <v>5</v>
      </c>
      <c r="J376" s="320">
        <f t="shared" si="37"/>
        <v>119</v>
      </c>
      <c r="K376" s="123"/>
      <c r="L376" s="123"/>
      <c r="M376" s="123"/>
      <c r="N376" s="123"/>
      <c r="O376" s="123"/>
      <c r="P376" s="143" t="s">
        <v>268</v>
      </c>
      <c r="Q376" s="283">
        <f>SUM(Q374:Q375)</f>
        <v>15</v>
      </c>
      <c r="R376" s="284">
        <f>SUM(R374:R375)</f>
        <v>358</v>
      </c>
    </row>
    <row r="377" spans="1:20" ht="13.5" thickTop="1">
      <c r="A377" s="6"/>
      <c r="B377" s="6"/>
      <c r="C377" s="6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6"/>
      <c r="Q377" s="6"/>
      <c r="R377" s="6"/>
      <c r="S377" s="122"/>
      <c r="T377" s="150"/>
    </row>
    <row r="378" spans="1:3" ht="13.5" thickBot="1">
      <c r="A378" s="2"/>
      <c r="B378" s="2"/>
      <c r="C378" s="91"/>
    </row>
    <row r="379" spans="1:4" ht="15" customHeight="1">
      <c r="A379" s="396" t="s">
        <v>309</v>
      </c>
      <c r="B379" s="397"/>
      <c r="C379" s="397"/>
      <c r="D379" s="398"/>
    </row>
    <row r="380" spans="1:19" ht="18" customHeight="1">
      <c r="A380" s="399"/>
      <c r="B380" s="400"/>
      <c r="C380" s="400"/>
      <c r="D380" s="401"/>
      <c r="O380" s="73" t="s">
        <v>149</v>
      </c>
      <c r="P380" s="73" t="s">
        <v>143</v>
      </c>
      <c r="S380" s="118"/>
    </row>
    <row r="381" spans="1:19" ht="37.5" customHeight="1" thickBot="1">
      <c r="A381" s="402"/>
      <c r="B381" s="403"/>
      <c r="C381" s="403"/>
      <c r="D381" s="404"/>
      <c r="I381" s="393" t="s">
        <v>162</v>
      </c>
      <c r="J381" s="393"/>
      <c r="K381" s="393"/>
      <c r="L381" s="393"/>
      <c r="M381" s="393"/>
      <c r="N381" s="393"/>
      <c r="O381" s="77">
        <f>SUM(Q391+Q400+Q406)</f>
        <v>54</v>
      </c>
      <c r="P381" s="355">
        <f>SUM(R391+R400+R406)</f>
        <v>1004</v>
      </c>
      <c r="S381" s="118"/>
    </row>
    <row r="382" spans="1:19" ht="24" customHeight="1" thickBot="1">
      <c r="A382" s="156"/>
      <c r="B382" s="156"/>
      <c r="C382" s="156"/>
      <c r="D382" s="156"/>
      <c r="I382" s="141"/>
      <c r="J382" s="141"/>
      <c r="K382" s="141"/>
      <c r="L382" s="141"/>
      <c r="M382" s="141"/>
      <c r="N382" s="141"/>
      <c r="O382" s="82"/>
      <c r="P382" s="82"/>
      <c r="S382" s="118"/>
    </row>
    <row r="383" spans="1:19" ht="36" customHeight="1">
      <c r="A383" s="156"/>
      <c r="B383" s="156"/>
      <c r="C383" s="156"/>
      <c r="D383" s="156"/>
      <c r="E383" s="84" t="s">
        <v>155</v>
      </c>
      <c r="F383" s="72" t="s">
        <v>153</v>
      </c>
      <c r="G383" s="72" t="s">
        <v>154</v>
      </c>
      <c r="H383" s="86" t="s">
        <v>158</v>
      </c>
      <c r="I383" s="1"/>
      <c r="Q383" s="136" t="s">
        <v>149</v>
      </c>
      <c r="R383" s="145" t="s">
        <v>143</v>
      </c>
      <c r="S383" s="118"/>
    </row>
    <row r="384" spans="1:18" ht="12.75">
      <c r="A384" s="2" t="s">
        <v>159</v>
      </c>
      <c r="B384" t="s">
        <v>222</v>
      </c>
      <c r="E384" s="68">
        <v>7</v>
      </c>
      <c r="F384" s="68">
        <v>8</v>
      </c>
      <c r="G384" s="68">
        <v>6</v>
      </c>
      <c r="H384" s="87">
        <v>1</v>
      </c>
      <c r="O384" s="1"/>
      <c r="P384" s="142"/>
      <c r="Q384" s="108">
        <f>SUM(H384)</f>
        <v>1</v>
      </c>
      <c r="R384" s="68">
        <f>SUM(E384:G384)</f>
        <v>21</v>
      </c>
    </row>
    <row r="385" spans="1:18" ht="12.75">
      <c r="A385" s="2" t="s">
        <v>159</v>
      </c>
      <c r="B385" t="s">
        <v>223</v>
      </c>
      <c r="E385" s="26">
        <v>14</v>
      </c>
      <c r="F385" s="26">
        <v>17</v>
      </c>
      <c r="G385" s="26">
        <v>10</v>
      </c>
      <c r="H385" s="22">
        <v>2</v>
      </c>
      <c r="P385" s="142"/>
      <c r="Q385" s="146">
        <f aca="true" t="shared" si="38" ref="Q385:Q390">SUM(H385)</f>
        <v>2</v>
      </c>
      <c r="R385" s="78">
        <f aca="true" t="shared" si="39" ref="R385:R390">SUM(E385:G385)</f>
        <v>41</v>
      </c>
    </row>
    <row r="386" spans="1:18" ht="12.75">
      <c r="A386" s="2" t="s">
        <v>159</v>
      </c>
      <c r="B386" t="s">
        <v>224</v>
      </c>
      <c r="E386" s="26">
        <v>15</v>
      </c>
      <c r="F386" s="26">
        <v>12</v>
      </c>
      <c r="G386" s="26">
        <v>13</v>
      </c>
      <c r="H386" s="22">
        <v>2</v>
      </c>
      <c r="Q386" s="146">
        <f t="shared" si="38"/>
        <v>2</v>
      </c>
      <c r="R386" s="78">
        <f t="shared" si="39"/>
        <v>40</v>
      </c>
    </row>
    <row r="387" spans="1:18" ht="12.75">
      <c r="A387" s="2" t="s">
        <v>159</v>
      </c>
      <c r="B387" t="s">
        <v>225</v>
      </c>
      <c r="E387" s="26">
        <v>9</v>
      </c>
      <c r="F387" s="26">
        <v>7</v>
      </c>
      <c r="G387" s="26">
        <v>1</v>
      </c>
      <c r="H387" s="22">
        <v>1</v>
      </c>
      <c r="Q387" s="146">
        <f t="shared" si="38"/>
        <v>1</v>
      </c>
      <c r="R387" s="78">
        <f t="shared" si="39"/>
        <v>17</v>
      </c>
    </row>
    <row r="388" spans="1:18" ht="12.75">
      <c r="A388" s="2" t="s">
        <v>159</v>
      </c>
      <c r="B388" t="s">
        <v>226</v>
      </c>
      <c r="E388" s="26">
        <v>6</v>
      </c>
      <c r="F388" s="26">
        <v>6</v>
      </c>
      <c r="G388" s="26">
        <v>8</v>
      </c>
      <c r="H388" s="22">
        <v>1</v>
      </c>
      <c r="Q388" s="146">
        <f t="shared" si="38"/>
        <v>1</v>
      </c>
      <c r="R388" s="78">
        <f t="shared" si="39"/>
        <v>20</v>
      </c>
    </row>
    <row r="389" spans="1:18" ht="12.75">
      <c r="A389" s="2" t="s">
        <v>159</v>
      </c>
      <c r="B389" t="s">
        <v>227</v>
      </c>
      <c r="E389" s="26">
        <v>31</v>
      </c>
      <c r="F389" s="26">
        <v>22</v>
      </c>
      <c r="G389" s="26">
        <v>27</v>
      </c>
      <c r="H389" s="22">
        <v>3</v>
      </c>
      <c r="Q389" s="146">
        <f t="shared" si="38"/>
        <v>3</v>
      </c>
      <c r="R389" s="78">
        <f t="shared" si="39"/>
        <v>80</v>
      </c>
    </row>
    <row r="390" spans="1:18" ht="12.75">
      <c r="A390" s="2" t="s">
        <v>159</v>
      </c>
      <c r="B390" t="s">
        <v>228</v>
      </c>
      <c r="E390" s="27">
        <v>7</v>
      </c>
      <c r="F390" s="27">
        <v>5</v>
      </c>
      <c r="G390" s="27">
        <v>2</v>
      </c>
      <c r="H390" s="33">
        <v>1</v>
      </c>
      <c r="Q390" s="147">
        <f t="shared" si="38"/>
        <v>1</v>
      </c>
      <c r="R390" s="90">
        <f t="shared" si="39"/>
        <v>14</v>
      </c>
    </row>
    <row r="391" spans="3:20" ht="13.5" thickBot="1">
      <c r="C391" s="2"/>
      <c r="E391" s="39">
        <f>SUM(E384:E390)</f>
        <v>89</v>
      </c>
      <c r="F391" s="39">
        <f>SUM(F384:F390)</f>
        <v>77</v>
      </c>
      <c r="G391" s="39">
        <f>SUM(G384:G390)</f>
        <v>67</v>
      </c>
      <c r="H391" s="39">
        <f>SUM(H384:H390)</f>
        <v>11</v>
      </c>
      <c r="O391" s="2"/>
      <c r="P391" s="4" t="s">
        <v>156</v>
      </c>
      <c r="Q391" s="55">
        <f>SUM(Q384:Q390)</f>
        <v>11</v>
      </c>
      <c r="R391" s="55">
        <f>SUM(R384:R390)</f>
        <v>233</v>
      </c>
      <c r="S391" s="114"/>
      <c r="T391" s="150"/>
    </row>
    <row r="392" spans="3:20" ht="14.25" thickBot="1" thickTop="1">
      <c r="C392" s="2"/>
      <c r="E392" s="36"/>
      <c r="F392" s="36"/>
      <c r="G392" s="36"/>
      <c r="H392" s="36"/>
      <c r="O392" s="2"/>
      <c r="Q392" s="36"/>
      <c r="R392" s="36"/>
      <c r="S392" s="114"/>
      <c r="T392" s="150"/>
    </row>
    <row r="393" spans="3:20" ht="12.75">
      <c r="C393" s="2"/>
      <c r="E393" s="43" t="s">
        <v>142</v>
      </c>
      <c r="F393" s="44" t="s">
        <v>143</v>
      </c>
      <c r="G393" s="43" t="s">
        <v>144</v>
      </c>
      <c r="H393" s="44" t="s">
        <v>143</v>
      </c>
      <c r="I393" s="43" t="s">
        <v>145</v>
      </c>
      <c r="J393" s="44" t="s">
        <v>143</v>
      </c>
      <c r="K393" s="43" t="s">
        <v>146</v>
      </c>
      <c r="L393" s="44" t="s">
        <v>143</v>
      </c>
      <c r="M393" s="43" t="s">
        <v>147</v>
      </c>
      <c r="N393" s="44" t="s">
        <v>143</v>
      </c>
      <c r="O393" s="45" t="s">
        <v>148</v>
      </c>
      <c r="S393" s="114"/>
      <c r="T393" s="150"/>
    </row>
    <row r="394" spans="1:18" ht="12.75">
      <c r="A394" s="2" t="s">
        <v>160</v>
      </c>
      <c r="B394" t="s">
        <v>222</v>
      </c>
      <c r="E394" s="19">
        <v>1</v>
      </c>
      <c r="F394" s="20">
        <v>18</v>
      </c>
      <c r="G394" s="19">
        <v>1</v>
      </c>
      <c r="H394" s="20">
        <v>25</v>
      </c>
      <c r="I394" s="19">
        <v>1</v>
      </c>
      <c r="J394" s="20">
        <v>16</v>
      </c>
      <c r="K394" s="19">
        <v>1</v>
      </c>
      <c r="L394" s="20">
        <v>12</v>
      </c>
      <c r="M394" s="19">
        <v>1</v>
      </c>
      <c r="N394" s="56">
        <v>14</v>
      </c>
      <c r="O394" s="25"/>
      <c r="P394" s="143"/>
      <c r="Q394" s="19">
        <f aca="true" t="shared" si="40" ref="Q394:Q399">SUM(E394+G394+I394+K394+M394+O394)</f>
        <v>5</v>
      </c>
      <c r="R394" s="25">
        <f aca="true" t="shared" si="41" ref="R394:R399">SUM(F394+H394+J394+L394+N394)</f>
        <v>85</v>
      </c>
    </row>
    <row r="395" spans="1:18" ht="12.75">
      <c r="A395" s="2" t="s">
        <v>160</v>
      </c>
      <c r="B395" t="s">
        <v>223</v>
      </c>
      <c r="E395" s="21">
        <v>2</v>
      </c>
      <c r="F395" s="22">
        <v>36</v>
      </c>
      <c r="G395" s="21">
        <v>1</v>
      </c>
      <c r="H395" s="22">
        <v>20</v>
      </c>
      <c r="I395" s="21">
        <v>1</v>
      </c>
      <c r="J395" s="22">
        <v>18</v>
      </c>
      <c r="K395" s="21">
        <v>1</v>
      </c>
      <c r="L395" s="22">
        <v>19</v>
      </c>
      <c r="M395" s="21">
        <v>1</v>
      </c>
      <c r="N395" s="133">
        <v>24</v>
      </c>
      <c r="O395" s="26"/>
      <c r="P395" s="143"/>
      <c r="Q395" s="21">
        <f t="shared" si="40"/>
        <v>6</v>
      </c>
      <c r="R395" s="26">
        <f t="shared" si="41"/>
        <v>117</v>
      </c>
    </row>
    <row r="396" spans="1:18" ht="12.75">
      <c r="A396" s="2" t="s">
        <v>160</v>
      </c>
      <c r="B396" t="s">
        <v>224</v>
      </c>
      <c r="E396" s="21"/>
      <c r="F396" s="22"/>
      <c r="G396" s="21">
        <v>1</v>
      </c>
      <c r="H396" s="22">
        <v>15</v>
      </c>
      <c r="I396" s="21">
        <v>1</v>
      </c>
      <c r="J396" s="22">
        <v>18</v>
      </c>
      <c r="K396" s="21">
        <v>1</v>
      </c>
      <c r="L396" s="22">
        <v>13</v>
      </c>
      <c r="M396" s="21">
        <v>1</v>
      </c>
      <c r="N396" s="133">
        <v>15</v>
      </c>
      <c r="O396" s="26"/>
      <c r="P396" s="143"/>
      <c r="Q396" s="21">
        <f t="shared" si="40"/>
        <v>4</v>
      </c>
      <c r="R396" s="26">
        <f t="shared" si="41"/>
        <v>61</v>
      </c>
    </row>
    <row r="397" spans="1:18" ht="12.75">
      <c r="A397" s="2" t="s">
        <v>160</v>
      </c>
      <c r="B397" t="s">
        <v>225</v>
      </c>
      <c r="E397" s="21">
        <v>1</v>
      </c>
      <c r="F397" s="22">
        <v>22</v>
      </c>
      <c r="G397" s="21"/>
      <c r="H397" s="22">
        <v>7</v>
      </c>
      <c r="I397" s="21"/>
      <c r="J397" s="22">
        <v>3</v>
      </c>
      <c r="K397" s="21">
        <v>1</v>
      </c>
      <c r="L397" s="22">
        <v>14</v>
      </c>
      <c r="M397" s="21"/>
      <c r="N397" s="133">
        <v>4</v>
      </c>
      <c r="O397" s="26">
        <v>1</v>
      </c>
      <c r="P397" s="143"/>
      <c r="Q397" s="21">
        <f t="shared" si="40"/>
        <v>3</v>
      </c>
      <c r="R397" s="26">
        <f t="shared" si="41"/>
        <v>50</v>
      </c>
    </row>
    <row r="398" spans="1:18" ht="12.75">
      <c r="A398" s="2" t="s">
        <v>160</v>
      </c>
      <c r="B398" t="s">
        <v>227</v>
      </c>
      <c r="E398" s="21">
        <v>2</v>
      </c>
      <c r="F398" s="22">
        <v>31</v>
      </c>
      <c r="G398" s="21">
        <v>2</v>
      </c>
      <c r="H398" s="22">
        <v>29</v>
      </c>
      <c r="I398" s="21">
        <v>1</v>
      </c>
      <c r="J398" s="22">
        <v>23</v>
      </c>
      <c r="K398" s="21">
        <v>2</v>
      </c>
      <c r="L398" s="22">
        <v>34</v>
      </c>
      <c r="M398" s="21">
        <v>1</v>
      </c>
      <c r="N398" s="133">
        <v>24</v>
      </c>
      <c r="O398" s="26"/>
      <c r="P398" s="143"/>
      <c r="Q398" s="21">
        <f t="shared" si="40"/>
        <v>8</v>
      </c>
      <c r="R398" s="26">
        <f t="shared" si="41"/>
        <v>141</v>
      </c>
    </row>
    <row r="399" spans="1:18" ht="12.75">
      <c r="A399" s="2" t="s">
        <v>160</v>
      </c>
      <c r="B399" t="s">
        <v>228</v>
      </c>
      <c r="E399" s="32"/>
      <c r="F399" s="33"/>
      <c r="G399" s="32"/>
      <c r="H399" s="33"/>
      <c r="I399" s="32"/>
      <c r="J399" s="33">
        <v>6</v>
      </c>
      <c r="K399" s="32"/>
      <c r="L399" s="33">
        <v>8</v>
      </c>
      <c r="M399" s="32">
        <v>1</v>
      </c>
      <c r="N399" s="41">
        <v>13</v>
      </c>
      <c r="O399" s="27">
        <v>1</v>
      </c>
      <c r="P399" s="143"/>
      <c r="Q399" s="32">
        <f t="shared" si="40"/>
        <v>2</v>
      </c>
      <c r="R399" s="27">
        <f t="shared" si="41"/>
        <v>27</v>
      </c>
    </row>
    <row r="400" spans="3:20" ht="13.5" thickBot="1">
      <c r="C400" s="2"/>
      <c r="D400" s="2"/>
      <c r="E400" s="34">
        <f>SUM(E394:E399)</f>
        <v>6</v>
      </c>
      <c r="F400" s="34">
        <f aca="true" t="shared" si="42" ref="F400:O400">SUM(F394:F399)</f>
        <v>107</v>
      </c>
      <c r="G400" s="34">
        <f t="shared" si="42"/>
        <v>5</v>
      </c>
      <c r="H400" s="34">
        <f t="shared" si="42"/>
        <v>96</v>
      </c>
      <c r="I400" s="34">
        <f t="shared" si="42"/>
        <v>4</v>
      </c>
      <c r="J400" s="34">
        <f t="shared" si="42"/>
        <v>84</v>
      </c>
      <c r="K400" s="34">
        <f t="shared" si="42"/>
        <v>6</v>
      </c>
      <c r="L400" s="34">
        <f t="shared" si="42"/>
        <v>100</v>
      </c>
      <c r="M400" s="34">
        <f t="shared" si="42"/>
        <v>5</v>
      </c>
      <c r="N400" s="34">
        <f t="shared" si="42"/>
        <v>94</v>
      </c>
      <c r="O400" s="39">
        <f t="shared" si="42"/>
        <v>2</v>
      </c>
      <c r="P400" s="143" t="s">
        <v>157</v>
      </c>
      <c r="Q400" s="158">
        <f>SUM(Q394:Q399)</f>
        <v>28</v>
      </c>
      <c r="R400" s="162">
        <f>SUM(R394:R399)</f>
        <v>481</v>
      </c>
      <c r="S400" s="114"/>
      <c r="T400" s="150"/>
    </row>
    <row r="401" spans="3:20" ht="14.25" thickBot="1" thickTop="1">
      <c r="C401" s="2"/>
      <c r="D401" s="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40"/>
      <c r="P401" s="143"/>
      <c r="Q401" s="132"/>
      <c r="R401" s="132"/>
      <c r="S401" s="114"/>
      <c r="T401" s="150"/>
    </row>
    <row r="402" spans="3:20" ht="12.75">
      <c r="C402" s="2"/>
      <c r="E402" s="43" t="s">
        <v>142</v>
      </c>
      <c r="F402" s="44" t="s">
        <v>143</v>
      </c>
      <c r="G402" s="43" t="s">
        <v>144</v>
      </c>
      <c r="H402" s="44" t="s">
        <v>143</v>
      </c>
      <c r="I402" s="43" t="s">
        <v>145</v>
      </c>
      <c r="J402" s="44" t="s">
        <v>143</v>
      </c>
      <c r="Q402" s="40"/>
      <c r="S402" s="114"/>
      <c r="T402" s="150"/>
    </row>
    <row r="403" spans="1:18" ht="12.75">
      <c r="A403" s="2" t="s">
        <v>267</v>
      </c>
      <c r="B403" t="s">
        <v>222</v>
      </c>
      <c r="E403" s="213">
        <v>2</v>
      </c>
      <c r="F403" s="214">
        <v>30</v>
      </c>
      <c r="G403" s="213">
        <v>2</v>
      </c>
      <c r="H403" s="214">
        <v>29</v>
      </c>
      <c r="I403" s="213">
        <v>2</v>
      </c>
      <c r="J403" s="214">
        <v>32</v>
      </c>
      <c r="K403" s="123"/>
      <c r="L403" s="123"/>
      <c r="M403" s="123"/>
      <c r="N403" s="123"/>
      <c r="O403" s="123"/>
      <c r="P403" s="143"/>
      <c r="Q403" s="169">
        <f aca="true" t="shared" si="43" ref="Q403:R405">SUM(E403+G403+I403)</f>
        <v>6</v>
      </c>
      <c r="R403" s="166">
        <f t="shared" si="43"/>
        <v>91</v>
      </c>
    </row>
    <row r="404" spans="1:18" ht="12.75">
      <c r="A404" s="2" t="s">
        <v>267</v>
      </c>
      <c r="B404" t="s">
        <v>224</v>
      </c>
      <c r="D404" s="118"/>
      <c r="E404" s="188">
        <v>1</v>
      </c>
      <c r="F404" s="189">
        <v>16</v>
      </c>
      <c r="G404" s="188">
        <v>1</v>
      </c>
      <c r="H404" s="189">
        <v>17</v>
      </c>
      <c r="I404" s="188">
        <v>1</v>
      </c>
      <c r="J404" s="189">
        <v>16</v>
      </c>
      <c r="K404" s="114"/>
      <c r="L404" s="114"/>
      <c r="M404" s="114"/>
      <c r="N404" s="114"/>
      <c r="O404" s="114"/>
      <c r="P404" s="143"/>
      <c r="Q404" s="170">
        <f t="shared" si="43"/>
        <v>3</v>
      </c>
      <c r="R404" s="167">
        <f t="shared" si="43"/>
        <v>49</v>
      </c>
    </row>
    <row r="405" spans="1:18" ht="12.75">
      <c r="A405" s="2" t="s">
        <v>267</v>
      </c>
      <c r="B405" t="s">
        <v>341</v>
      </c>
      <c r="C405" s="91"/>
      <c r="E405" s="215">
        <v>2</v>
      </c>
      <c r="F405" s="216">
        <v>54</v>
      </c>
      <c r="G405" s="215">
        <v>2</v>
      </c>
      <c r="H405" s="216">
        <v>48</v>
      </c>
      <c r="I405" s="215">
        <v>2</v>
      </c>
      <c r="J405" s="216">
        <v>48</v>
      </c>
      <c r="P405" s="143"/>
      <c r="Q405" s="171">
        <f t="shared" si="43"/>
        <v>6</v>
      </c>
      <c r="R405" s="168">
        <f t="shared" si="43"/>
        <v>150</v>
      </c>
    </row>
    <row r="406" spans="3:20" ht="13.5" thickBot="1">
      <c r="C406" s="2"/>
      <c r="D406" s="2"/>
      <c r="E406" s="158">
        <f aca="true" t="shared" si="44" ref="E406:J406">SUM(E403:E405)</f>
        <v>5</v>
      </c>
      <c r="F406" s="158">
        <f t="shared" si="44"/>
        <v>100</v>
      </c>
      <c r="G406" s="158">
        <f t="shared" si="44"/>
        <v>5</v>
      </c>
      <c r="H406" s="158">
        <f t="shared" si="44"/>
        <v>94</v>
      </c>
      <c r="I406" s="158">
        <f t="shared" si="44"/>
        <v>5</v>
      </c>
      <c r="J406" s="162">
        <f t="shared" si="44"/>
        <v>96</v>
      </c>
      <c r="P406" s="143" t="s">
        <v>268</v>
      </c>
      <c r="Q406" s="34">
        <f>SUM(Q403:Q405)</f>
        <v>15</v>
      </c>
      <c r="R406" s="39">
        <f>SUM(R403:R405)</f>
        <v>290</v>
      </c>
      <c r="S406" s="114"/>
      <c r="T406" s="150"/>
    </row>
    <row r="407" spans="19:20" ht="13.5" thickTop="1">
      <c r="S407" s="118"/>
      <c r="T407" s="152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130"/>
      <c r="T408" s="152"/>
    </row>
    <row r="409" spans="19:20" ht="13.5" thickBot="1">
      <c r="S409" s="118"/>
      <c r="T409" s="152"/>
    </row>
    <row r="410" spans="1:20" ht="24.75" customHeight="1">
      <c r="A410" s="396" t="s">
        <v>310</v>
      </c>
      <c r="B410" s="397"/>
      <c r="C410" s="397"/>
      <c r="D410" s="398"/>
      <c r="S410" s="118"/>
      <c r="T410" s="152"/>
    </row>
    <row r="411" spans="1:20" ht="24" customHeight="1">
      <c r="A411" s="399"/>
      <c r="B411" s="400"/>
      <c r="C411" s="400"/>
      <c r="D411" s="401"/>
      <c r="O411" s="73" t="s">
        <v>149</v>
      </c>
      <c r="P411" s="73" t="s">
        <v>143</v>
      </c>
      <c r="S411" s="127"/>
      <c r="T411" s="152"/>
    </row>
    <row r="412" spans="1:20" ht="22.5" customHeight="1" thickBot="1">
      <c r="A412" s="402"/>
      <c r="B412" s="403"/>
      <c r="C412" s="403"/>
      <c r="D412" s="404"/>
      <c r="I412" s="393" t="s">
        <v>162</v>
      </c>
      <c r="J412" s="393"/>
      <c r="K412" s="393"/>
      <c r="L412" s="393"/>
      <c r="M412" s="393"/>
      <c r="N412" s="393"/>
      <c r="O412" s="77">
        <f>SUM(Q415+Q420+Q423)</f>
        <v>22</v>
      </c>
      <c r="P412" s="77">
        <f>SUM(R415+R420+R423)</f>
        <v>452</v>
      </c>
      <c r="S412" s="127"/>
      <c r="T412" s="152"/>
    </row>
    <row r="413" spans="2:20" ht="21" thickBot="1">
      <c r="B413" s="116"/>
      <c r="D413" s="114"/>
      <c r="I413" s="141"/>
      <c r="J413" s="141"/>
      <c r="K413" s="141"/>
      <c r="L413" s="141"/>
      <c r="M413" s="141"/>
      <c r="N413" s="141"/>
      <c r="O413" s="82"/>
      <c r="P413" s="82"/>
      <c r="S413" s="114"/>
      <c r="T413" s="150"/>
    </row>
    <row r="414" spans="1:20" ht="36.75" customHeight="1">
      <c r="A414" s="2"/>
      <c r="C414" s="91"/>
      <c r="E414" s="84" t="s">
        <v>155</v>
      </c>
      <c r="F414" s="72" t="s">
        <v>153</v>
      </c>
      <c r="G414" s="72" t="s">
        <v>154</v>
      </c>
      <c r="H414" s="86" t="s">
        <v>158</v>
      </c>
      <c r="I414" s="1"/>
      <c r="Q414" s="136" t="s">
        <v>149</v>
      </c>
      <c r="R414" s="145" t="s">
        <v>143</v>
      </c>
      <c r="S414" s="118"/>
      <c r="T414" s="152"/>
    </row>
    <row r="415" spans="1:20" ht="13.5" thickBot="1">
      <c r="A415" s="4" t="s">
        <v>159</v>
      </c>
      <c r="B415" t="s">
        <v>229</v>
      </c>
      <c r="E415" s="172">
        <v>37</v>
      </c>
      <c r="F415" s="172">
        <v>38</v>
      </c>
      <c r="G415" s="172">
        <v>33</v>
      </c>
      <c r="H415" s="180">
        <v>4</v>
      </c>
      <c r="O415" s="1"/>
      <c r="P415" s="142" t="s">
        <v>156</v>
      </c>
      <c r="Q415" s="181">
        <f>SUM(H415)</f>
        <v>4</v>
      </c>
      <c r="R415" s="182">
        <f>SUM(E415:G415)</f>
        <v>108</v>
      </c>
      <c r="S415" s="118"/>
      <c r="T415" s="152"/>
    </row>
    <row r="416" ht="14.25" thickBot="1" thickTop="1">
      <c r="A416" s="2"/>
    </row>
    <row r="417" spans="3:20" ht="12.75">
      <c r="C417" s="2"/>
      <c r="E417" s="43" t="s">
        <v>142</v>
      </c>
      <c r="F417" s="44" t="s">
        <v>143</v>
      </c>
      <c r="G417" s="43" t="s">
        <v>144</v>
      </c>
      <c r="H417" s="44" t="s">
        <v>143</v>
      </c>
      <c r="I417" s="43" t="s">
        <v>145</v>
      </c>
      <c r="J417" s="44" t="s">
        <v>143</v>
      </c>
      <c r="K417" s="43" t="s">
        <v>146</v>
      </c>
      <c r="L417" s="44" t="s">
        <v>143</v>
      </c>
      <c r="M417" s="43" t="s">
        <v>147</v>
      </c>
      <c r="N417" s="44" t="s">
        <v>143</v>
      </c>
      <c r="O417" s="45" t="s">
        <v>148</v>
      </c>
      <c r="S417" s="114"/>
      <c r="T417" s="150"/>
    </row>
    <row r="418" spans="1:18" ht="12.75">
      <c r="A418" s="2" t="s">
        <v>160</v>
      </c>
      <c r="B418" t="s">
        <v>230</v>
      </c>
      <c r="D418" s="118"/>
      <c r="E418" s="19">
        <v>1</v>
      </c>
      <c r="F418" s="20">
        <v>21</v>
      </c>
      <c r="G418" s="19">
        <v>1</v>
      </c>
      <c r="H418" s="20">
        <v>13</v>
      </c>
      <c r="I418" s="19">
        <v>1</v>
      </c>
      <c r="J418" s="20">
        <v>22</v>
      </c>
      <c r="K418" s="19">
        <v>1</v>
      </c>
      <c r="L418" s="20">
        <v>19</v>
      </c>
      <c r="M418" s="19">
        <v>2</v>
      </c>
      <c r="N418" s="56">
        <v>38</v>
      </c>
      <c r="O418" s="25"/>
      <c r="P418" s="143"/>
      <c r="Q418" s="19">
        <f>SUM(E418+G418+I418+K418+M418+O418)</f>
        <v>6</v>
      </c>
      <c r="R418" s="25">
        <f>SUM(F418+H418+J418+L418+N418)</f>
        <v>113</v>
      </c>
    </row>
    <row r="419" spans="1:18" ht="12.75">
      <c r="A419" s="2" t="s">
        <v>160</v>
      </c>
      <c r="B419" t="s">
        <v>231</v>
      </c>
      <c r="E419" s="32">
        <v>1</v>
      </c>
      <c r="F419" s="33">
        <v>18</v>
      </c>
      <c r="G419" s="32">
        <v>1</v>
      </c>
      <c r="H419" s="33">
        <v>11</v>
      </c>
      <c r="I419" s="32">
        <v>1</v>
      </c>
      <c r="J419" s="33">
        <v>22</v>
      </c>
      <c r="K419" s="32">
        <v>1</v>
      </c>
      <c r="L419" s="33">
        <v>15</v>
      </c>
      <c r="M419" s="32">
        <v>1</v>
      </c>
      <c r="N419" s="41">
        <v>23</v>
      </c>
      <c r="O419" s="27"/>
      <c r="P419" s="143"/>
      <c r="Q419" s="32">
        <f>SUM(E419+G419+I419+K419+M419+O419)</f>
        <v>5</v>
      </c>
      <c r="R419" s="27">
        <f>SUM(F419+H419+J419+L419+N419)</f>
        <v>89</v>
      </c>
    </row>
    <row r="420" spans="3:20" ht="13.5" thickBot="1">
      <c r="C420" s="2"/>
      <c r="D420" s="2"/>
      <c r="E420" s="190">
        <f>SUM(E418:E419)</f>
        <v>2</v>
      </c>
      <c r="F420" s="190">
        <f aca="true" t="shared" si="45" ref="F420:O420">SUM(F418:F419)</f>
        <v>39</v>
      </c>
      <c r="G420" s="190">
        <f t="shared" si="45"/>
        <v>2</v>
      </c>
      <c r="H420" s="190">
        <f t="shared" si="45"/>
        <v>24</v>
      </c>
      <c r="I420" s="190">
        <f t="shared" si="45"/>
        <v>2</v>
      </c>
      <c r="J420" s="190">
        <f t="shared" si="45"/>
        <v>44</v>
      </c>
      <c r="K420" s="190">
        <f t="shared" si="45"/>
        <v>2</v>
      </c>
      <c r="L420" s="190">
        <f t="shared" si="45"/>
        <v>34</v>
      </c>
      <c r="M420" s="190">
        <f t="shared" si="45"/>
        <v>3</v>
      </c>
      <c r="N420" s="190">
        <f t="shared" si="45"/>
        <v>61</v>
      </c>
      <c r="O420" s="190">
        <f t="shared" si="45"/>
        <v>0</v>
      </c>
      <c r="P420" s="142" t="s">
        <v>157</v>
      </c>
      <c r="Q420" s="55">
        <f>SUM(Q418:Q419)</f>
        <v>11</v>
      </c>
      <c r="R420" s="55">
        <f>SUM(R418:R419)</f>
        <v>202</v>
      </c>
      <c r="S420" s="114"/>
      <c r="T420" s="150"/>
    </row>
    <row r="421" spans="3:20" ht="14.25" thickBot="1" thickTop="1">
      <c r="C421" s="2"/>
      <c r="D421" s="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40"/>
      <c r="Q421" s="40"/>
      <c r="R421" s="40"/>
      <c r="S421" s="114"/>
      <c r="T421" s="150"/>
    </row>
    <row r="422" spans="3:20" ht="12.75">
      <c r="C422" s="2"/>
      <c r="D422" s="2"/>
      <c r="E422" s="43" t="s">
        <v>142</v>
      </c>
      <c r="F422" s="44" t="s">
        <v>143</v>
      </c>
      <c r="G422" s="43" t="s">
        <v>144</v>
      </c>
      <c r="H422" s="44" t="s">
        <v>143</v>
      </c>
      <c r="I422" s="43" t="s">
        <v>145</v>
      </c>
      <c r="J422" s="44" t="s">
        <v>143</v>
      </c>
      <c r="Q422" s="40"/>
      <c r="S422" s="114"/>
      <c r="T422" s="150"/>
    </row>
    <row r="423" spans="1:18" ht="13.5" thickBot="1">
      <c r="A423" s="2" t="s">
        <v>216</v>
      </c>
      <c r="B423" t="s">
        <v>342</v>
      </c>
      <c r="D423" s="118"/>
      <c r="E423" s="179">
        <v>2</v>
      </c>
      <c r="F423" s="251">
        <v>50</v>
      </c>
      <c r="G423" s="179">
        <v>2</v>
      </c>
      <c r="H423" s="251">
        <v>45</v>
      </c>
      <c r="I423" s="179">
        <v>3</v>
      </c>
      <c r="J423" s="251">
        <v>47</v>
      </c>
      <c r="K423" s="123"/>
      <c r="L423" s="123"/>
      <c r="M423" s="123"/>
      <c r="N423" s="123"/>
      <c r="O423" s="123"/>
      <c r="P423" s="142" t="s">
        <v>268</v>
      </c>
      <c r="Q423" s="179">
        <f>SUM(E423+G423+I423)</f>
        <v>7</v>
      </c>
      <c r="R423" s="175">
        <f>SUM(F423+H423+J423)</f>
        <v>142</v>
      </c>
    </row>
    <row r="424" spans="3:20" ht="13.5" thickTop="1">
      <c r="C424" s="2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S424" s="114"/>
      <c r="T424" s="150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130"/>
      <c r="T425" s="152"/>
    </row>
    <row r="426" spans="2:20" ht="13.5" thickBot="1"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S426" s="114"/>
      <c r="T426" s="150"/>
    </row>
    <row r="427" spans="1:20" ht="15.75" customHeight="1">
      <c r="A427" s="396" t="s">
        <v>311</v>
      </c>
      <c r="B427" s="397"/>
      <c r="C427" s="397"/>
      <c r="D427" s="398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S427" s="114"/>
      <c r="T427" s="150"/>
    </row>
    <row r="428" spans="1:20" ht="12.75" customHeight="1">
      <c r="A428" s="399"/>
      <c r="B428" s="400"/>
      <c r="C428" s="400"/>
      <c r="D428" s="401"/>
      <c r="O428" s="73" t="s">
        <v>149</v>
      </c>
      <c r="P428" s="73" t="s">
        <v>143</v>
      </c>
      <c r="S428" s="114"/>
      <c r="T428" s="150"/>
    </row>
    <row r="429" spans="1:20" ht="22.5" customHeight="1" thickBot="1">
      <c r="A429" s="402"/>
      <c r="B429" s="403"/>
      <c r="C429" s="403"/>
      <c r="D429" s="404"/>
      <c r="I429" s="393" t="s">
        <v>162</v>
      </c>
      <c r="J429" s="393"/>
      <c r="K429" s="393"/>
      <c r="L429" s="393"/>
      <c r="M429" s="393"/>
      <c r="N429" s="393"/>
      <c r="O429" s="77">
        <f>SUM(Q438+Q446+Q452)</f>
        <v>39</v>
      </c>
      <c r="P429" s="77">
        <f>SUM(R438+R446+R452)</f>
        <v>644</v>
      </c>
      <c r="S429" s="114"/>
      <c r="T429" s="150"/>
    </row>
    <row r="430" spans="1:20" ht="22.5" customHeight="1" thickBot="1">
      <c r="A430" s="164"/>
      <c r="B430" s="164"/>
      <c r="C430" s="164"/>
      <c r="D430" s="164"/>
      <c r="I430" s="141"/>
      <c r="J430" s="141"/>
      <c r="K430" s="141"/>
      <c r="L430" s="141"/>
      <c r="M430" s="141"/>
      <c r="N430" s="141"/>
      <c r="O430" s="82"/>
      <c r="P430" s="82"/>
      <c r="S430" s="114"/>
      <c r="T430" s="150"/>
    </row>
    <row r="431" spans="2:20" ht="36" customHeight="1">
      <c r="B431" s="118"/>
      <c r="C431" s="91"/>
      <c r="E431" s="84" t="s">
        <v>155</v>
      </c>
      <c r="F431" s="72" t="s">
        <v>153</v>
      </c>
      <c r="G431" s="72" t="s">
        <v>154</v>
      </c>
      <c r="H431" s="86" t="s">
        <v>158</v>
      </c>
      <c r="I431" s="1"/>
      <c r="Q431" s="145" t="s">
        <v>149</v>
      </c>
      <c r="R431" s="145" t="s">
        <v>143</v>
      </c>
      <c r="S431" s="118"/>
      <c r="T431" s="152"/>
    </row>
    <row r="432" spans="1:18" ht="12.75">
      <c r="A432" s="2" t="s">
        <v>263</v>
      </c>
      <c r="B432" t="s">
        <v>232</v>
      </c>
      <c r="E432" s="68">
        <v>19</v>
      </c>
      <c r="F432" s="68">
        <v>37</v>
      </c>
      <c r="G432" s="68"/>
      <c r="H432" s="68">
        <v>2</v>
      </c>
      <c r="O432" s="1"/>
      <c r="P432" s="142"/>
      <c r="Q432" s="186">
        <f aca="true" t="shared" si="46" ref="Q432:Q437">SUM(H432)</f>
        <v>2</v>
      </c>
      <c r="R432" s="104">
        <f aca="true" t="shared" si="47" ref="R432:R437">SUM(E432:G432)</f>
        <v>56</v>
      </c>
    </row>
    <row r="433" spans="1:18" ht="12.75">
      <c r="A433" s="2" t="s">
        <v>263</v>
      </c>
      <c r="B433" t="s">
        <v>233</v>
      </c>
      <c r="E433" s="26">
        <v>7</v>
      </c>
      <c r="F433" s="26">
        <v>14</v>
      </c>
      <c r="G433" s="26"/>
      <c r="H433" s="26">
        <v>1</v>
      </c>
      <c r="Q433" s="192">
        <f t="shared" si="46"/>
        <v>1</v>
      </c>
      <c r="R433" s="191">
        <f t="shared" si="47"/>
        <v>21</v>
      </c>
    </row>
    <row r="434" spans="1:18" ht="12.75">
      <c r="A434" s="2" t="s">
        <v>263</v>
      </c>
      <c r="B434" t="s">
        <v>234</v>
      </c>
      <c r="E434" s="26">
        <v>6</v>
      </c>
      <c r="F434" s="26">
        <v>13</v>
      </c>
      <c r="G434" s="26"/>
      <c r="H434" s="26">
        <v>1</v>
      </c>
      <c r="Q434" s="192">
        <f t="shared" si="46"/>
        <v>1</v>
      </c>
      <c r="R434" s="191">
        <f t="shared" si="47"/>
        <v>19</v>
      </c>
    </row>
    <row r="435" spans="1:18" ht="12.75">
      <c r="A435" s="2" t="s">
        <v>263</v>
      </c>
      <c r="B435" t="s">
        <v>235</v>
      </c>
      <c r="E435" s="26">
        <v>7</v>
      </c>
      <c r="F435" s="26">
        <v>8</v>
      </c>
      <c r="G435" s="26"/>
      <c r="H435" s="26">
        <v>1</v>
      </c>
      <c r="Q435" s="192">
        <f t="shared" si="46"/>
        <v>1</v>
      </c>
      <c r="R435" s="191">
        <f t="shared" si="47"/>
        <v>15</v>
      </c>
    </row>
    <row r="436" spans="1:18" ht="12.75">
      <c r="A436" s="2" t="s">
        <v>263</v>
      </c>
      <c r="B436" t="s">
        <v>236</v>
      </c>
      <c r="E436" s="26">
        <v>15</v>
      </c>
      <c r="F436" s="26">
        <v>23</v>
      </c>
      <c r="G436" s="26"/>
      <c r="H436" s="26">
        <v>2</v>
      </c>
      <c r="Q436" s="192">
        <f t="shared" si="46"/>
        <v>2</v>
      </c>
      <c r="R436" s="191">
        <f t="shared" si="47"/>
        <v>38</v>
      </c>
    </row>
    <row r="437" spans="1:18" ht="12.75">
      <c r="A437" s="2" t="s">
        <v>263</v>
      </c>
      <c r="B437" t="s">
        <v>237</v>
      </c>
      <c r="E437" s="27">
        <v>5</v>
      </c>
      <c r="F437" s="27">
        <v>10</v>
      </c>
      <c r="G437" s="27"/>
      <c r="H437" s="27">
        <v>1</v>
      </c>
      <c r="Q437" s="187">
        <f t="shared" si="46"/>
        <v>1</v>
      </c>
      <c r="R437" s="185">
        <f t="shared" si="47"/>
        <v>15</v>
      </c>
    </row>
    <row r="438" spans="3:20" ht="13.5" thickBot="1">
      <c r="C438" s="2"/>
      <c r="E438" s="39">
        <f>SUM(E432:E437)</f>
        <v>59</v>
      </c>
      <c r="F438" s="39">
        <f>SUM(F432:F437)</f>
        <v>105</v>
      </c>
      <c r="G438" s="39">
        <f>SUM(G432:G437)</f>
        <v>0</v>
      </c>
      <c r="H438" s="39">
        <f>SUM(H432:H437)</f>
        <v>8</v>
      </c>
      <c r="O438" s="2"/>
      <c r="P438" s="142" t="s">
        <v>156</v>
      </c>
      <c r="Q438" s="158">
        <f>SUM(Q432:Q437)</f>
        <v>8</v>
      </c>
      <c r="R438" s="161">
        <f>SUM(R432:R437)</f>
        <v>164</v>
      </c>
      <c r="S438" s="114"/>
      <c r="T438" s="150"/>
    </row>
    <row r="439" spans="3:20" ht="14.25" thickBot="1" thickTop="1">
      <c r="C439" s="2"/>
      <c r="O439" s="2"/>
      <c r="Q439" s="2"/>
      <c r="S439" s="114"/>
      <c r="T439" s="150"/>
    </row>
    <row r="440" spans="3:20" ht="12.75">
      <c r="C440" s="2"/>
      <c r="E440" s="43" t="s">
        <v>142</v>
      </c>
      <c r="F440" s="44" t="s">
        <v>143</v>
      </c>
      <c r="G440" s="43" t="s">
        <v>144</v>
      </c>
      <c r="H440" s="44" t="s">
        <v>143</v>
      </c>
      <c r="I440" s="43" t="s">
        <v>145</v>
      </c>
      <c r="J440" s="44" t="s">
        <v>143</v>
      </c>
      <c r="K440" s="43" t="s">
        <v>146</v>
      </c>
      <c r="L440" s="44" t="s">
        <v>143</v>
      </c>
      <c r="M440" s="43" t="s">
        <v>147</v>
      </c>
      <c r="N440" s="44" t="s">
        <v>143</v>
      </c>
      <c r="O440" s="45" t="s">
        <v>148</v>
      </c>
      <c r="S440" s="114"/>
      <c r="T440" s="150"/>
    </row>
    <row r="441" spans="1:18" ht="12.75">
      <c r="A441" s="2" t="s">
        <v>160</v>
      </c>
      <c r="B441" t="s">
        <v>232</v>
      </c>
      <c r="E441" s="19">
        <v>1</v>
      </c>
      <c r="F441" s="20">
        <v>17</v>
      </c>
      <c r="G441" s="19">
        <v>2</v>
      </c>
      <c r="H441" s="20">
        <v>26</v>
      </c>
      <c r="I441" s="19">
        <v>1</v>
      </c>
      <c r="J441" s="20">
        <v>17</v>
      </c>
      <c r="K441" s="19">
        <v>2</v>
      </c>
      <c r="L441" s="20">
        <v>32</v>
      </c>
      <c r="M441" s="19">
        <v>2</v>
      </c>
      <c r="N441" s="20">
        <v>33</v>
      </c>
      <c r="O441" s="25"/>
      <c r="P441" s="143"/>
      <c r="Q441" s="19">
        <f>SUM(E441+G441+I441+K441+M441+O441)</f>
        <v>8</v>
      </c>
      <c r="R441" s="25">
        <f>SUM(F441+H441+J441+L441+N441)</f>
        <v>125</v>
      </c>
    </row>
    <row r="442" spans="1:18" ht="12.75">
      <c r="A442" s="2" t="s">
        <v>160</v>
      </c>
      <c r="B442" t="s">
        <v>233</v>
      </c>
      <c r="E442" s="21"/>
      <c r="F442" s="22"/>
      <c r="G442" s="21"/>
      <c r="H442" s="22"/>
      <c r="I442" s="21">
        <v>1</v>
      </c>
      <c r="J442" s="22">
        <v>10</v>
      </c>
      <c r="K442" s="21">
        <v>1</v>
      </c>
      <c r="L442" s="22">
        <v>10</v>
      </c>
      <c r="M442" s="21"/>
      <c r="N442" s="22"/>
      <c r="O442" s="26"/>
      <c r="Q442" s="21">
        <f>SUM(E442+G442+I442+K442+M442+O442)</f>
        <v>2</v>
      </c>
      <c r="R442" s="26">
        <f>SUM(F442+H442+J442+L442+N442)</f>
        <v>20</v>
      </c>
    </row>
    <row r="443" spans="1:18" ht="12.75">
      <c r="A443" s="2" t="s">
        <v>160</v>
      </c>
      <c r="B443" t="s">
        <v>237</v>
      </c>
      <c r="D443" s="118"/>
      <c r="E443" s="188"/>
      <c r="F443" s="189"/>
      <c r="G443" s="188"/>
      <c r="H443" s="189"/>
      <c r="I443" s="188"/>
      <c r="J443" s="189"/>
      <c r="K443" s="188"/>
      <c r="L443" s="189"/>
      <c r="M443" s="188"/>
      <c r="N443" s="189"/>
      <c r="O443" s="26"/>
      <c r="Q443" s="21">
        <f>SUM(E443+G443+I443+K443+M443+O443)</f>
        <v>0</v>
      </c>
      <c r="R443" s="26">
        <f>SUM(F443+H443+J443+L443+N443)</f>
        <v>0</v>
      </c>
    </row>
    <row r="444" spans="1:18" ht="12.75">
      <c r="A444" s="2" t="s">
        <v>160</v>
      </c>
      <c r="B444" t="s">
        <v>234</v>
      </c>
      <c r="E444" s="21"/>
      <c r="F444" s="22">
        <v>4</v>
      </c>
      <c r="G444" s="21"/>
      <c r="H444" s="22">
        <v>6</v>
      </c>
      <c r="I444" s="21"/>
      <c r="J444" s="22">
        <v>8</v>
      </c>
      <c r="K444" s="21">
        <v>1</v>
      </c>
      <c r="L444" s="22">
        <v>12</v>
      </c>
      <c r="M444" s="21">
        <v>1</v>
      </c>
      <c r="N444" s="22">
        <v>10</v>
      </c>
      <c r="O444" s="26">
        <v>1</v>
      </c>
      <c r="Q444" s="21">
        <f>SUM(E444+G444+I444+K444+M444+O444)</f>
        <v>3</v>
      </c>
      <c r="R444" s="26">
        <f>SUM(F444+H444+J444+L444+N444)</f>
        <v>40</v>
      </c>
    </row>
    <row r="445" spans="1:18" ht="12.75">
      <c r="A445" s="2" t="s">
        <v>160</v>
      </c>
      <c r="B445" t="s">
        <v>235</v>
      </c>
      <c r="E445" s="32">
        <v>2</v>
      </c>
      <c r="F445" s="33">
        <v>29</v>
      </c>
      <c r="G445" s="32">
        <v>1</v>
      </c>
      <c r="H445" s="33">
        <v>16</v>
      </c>
      <c r="I445" s="32">
        <v>1</v>
      </c>
      <c r="J445" s="33">
        <v>23</v>
      </c>
      <c r="K445" s="32">
        <v>1</v>
      </c>
      <c r="L445" s="33">
        <v>17</v>
      </c>
      <c r="M445" s="32">
        <v>1</v>
      </c>
      <c r="N445" s="33">
        <v>14</v>
      </c>
      <c r="O445" s="27"/>
      <c r="Q445" s="32">
        <f>SUM(E445+G445+I445+K445+M445+O445)</f>
        <v>6</v>
      </c>
      <c r="R445" s="27">
        <f>SUM(F445+H445+J445+L445+N445)</f>
        <v>99</v>
      </c>
    </row>
    <row r="446" spans="3:20" ht="13.5" thickBot="1">
      <c r="C446" s="2"/>
      <c r="D446" s="2"/>
      <c r="E446" s="158">
        <f>SUM(E441:E445)</f>
        <v>3</v>
      </c>
      <c r="F446" s="158">
        <f aca="true" t="shared" si="48" ref="F446:O446">SUM(F441:F445)</f>
        <v>50</v>
      </c>
      <c r="G446" s="158">
        <f t="shared" si="48"/>
        <v>3</v>
      </c>
      <c r="H446" s="158">
        <f t="shared" si="48"/>
        <v>48</v>
      </c>
      <c r="I446" s="158">
        <f t="shared" si="48"/>
        <v>3</v>
      </c>
      <c r="J446" s="158">
        <f t="shared" si="48"/>
        <v>58</v>
      </c>
      <c r="K446" s="158">
        <f t="shared" si="48"/>
        <v>5</v>
      </c>
      <c r="L446" s="158">
        <f t="shared" si="48"/>
        <v>71</v>
      </c>
      <c r="M446" s="158">
        <f t="shared" si="48"/>
        <v>4</v>
      </c>
      <c r="N446" s="158">
        <f t="shared" si="48"/>
        <v>57</v>
      </c>
      <c r="O446" s="162">
        <f t="shared" si="48"/>
        <v>1</v>
      </c>
      <c r="P446" s="142" t="s">
        <v>157</v>
      </c>
      <c r="Q446" s="158">
        <f>SUM(Q441:Q445)</f>
        <v>19</v>
      </c>
      <c r="R446" s="161">
        <f>SUM(R441:R445)</f>
        <v>284</v>
      </c>
      <c r="S446" s="114"/>
      <c r="T446" s="150"/>
    </row>
    <row r="447" spans="3:20" ht="14.25" thickBot="1" thickTop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S447" s="114"/>
      <c r="T447" s="150"/>
    </row>
    <row r="448" spans="3:20" ht="12.75">
      <c r="C448" s="2"/>
      <c r="E448" s="43" t="s">
        <v>142</v>
      </c>
      <c r="F448" s="44" t="s">
        <v>143</v>
      </c>
      <c r="G448" s="43" t="s">
        <v>144</v>
      </c>
      <c r="H448" s="44" t="s">
        <v>143</v>
      </c>
      <c r="I448" s="43" t="s">
        <v>145</v>
      </c>
      <c r="J448" s="44" t="s">
        <v>143</v>
      </c>
      <c r="Q448" s="40"/>
      <c r="S448" s="114"/>
      <c r="T448" s="150"/>
    </row>
    <row r="449" spans="1:18" ht="12.75">
      <c r="A449" s="2" t="s">
        <v>267</v>
      </c>
      <c r="B449" t="s">
        <v>232</v>
      </c>
      <c r="E449" s="213">
        <v>2</v>
      </c>
      <c r="F449" s="214">
        <v>30</v>
      </c>
      <c r="G449" s="213">
        <v>2</v>
      </c>
      <c r="H449" s="214">
        <v>29</v>
      </c>
      <c r="I449" s="213">
        <v>2</v>
      </c>
      <c r="J449" s="214">
        <v>33</v>
      </c>
      <c r="K449" s="123"/>
      <c r="L449" s="123"/>
      <c r="M449" s="123"/>
      <c r="N449" s="123"/>
      <c r="O449" s="123"/>
      <c r="P449" s="143"/>
      <c r="Q449" s="169">
        <f aca="true" t="shared" si="49" ref="Q449:R451">SUM(E449+G449+I449)</f>
        <v>6</v>
      </c>
      <c r="R449" s="166">
        <f t="shared" si="49"/>
        <v>92</v>
      </c>
    </row>
    <row r="450" spans="1:18" ht="12.75">
      <c r="A450" s="2" t="s">
        <v>267</v>
      </c>
      <c r="B450" t="s">
        <v>234</v>
      </c>
      <c r="E450" s="219">
        <v>1</v>
      </c>
      <c r="F450" s="220">
        <v>16</v>
      </c>
      <c r="G450" s="219">
        <v>1</v>
      </c>
      <c r="H450" s="220">
        <v>14</v>
      </c>
      <c r="I450" s="219">
        <v>1</v>
      </c>
      <c r="J450" s="220">
        <v>18</v>
      </c>
      <c r="Q450" s="170">
        <f t="shared" si="49"/>
        <v>3</v>
      </c>
      <c r="R450" s="167">
        <f t="shared" si="49"/>
        <v>48</v>
      </c>
    </row>
    <row r="451" spans="1:18" ht="12.75">
      <c r="A451" s="2" t="s">
        <v>267</v>
      </c>
      <c r="B451" t="s">
        <v>235</v>
      </c>
      <c r="E451" s="215">
        <v>1</v>
      </c>
      <c r="F451" s="216">
        <v>15</v>
      </c>
      <c r="G451" s="215">
        <v>1</v>
      </c>
      <c r="H451" s="216">
        <v>20</v>
      </c>
      <c r="I451" s="215">
        <v>1</v>
      </c>
      <c r="J451" s="216">
        <v>21</v>
      </c>
      <c r="Q451" s="171">
        <f t="shared" si="49"/>
        <v>3</v>
      </c>
      <c r="R451" s="168">
        <f t="shared" si="49"/>
        <v>56</v>
      </c>
    </row>
    <row r="452" spans="3:20" ht="13.5" thickBot="1">
      <c r="C452" s="2"/>
      <c r="D452" s="2"/>
      <c r="E452" s="158">
        <f aca="true" t="shared" si="50" ref="E452:J452">SUM(E449:E451)</f>
        <v>4</v>
      </c>
      <c r="F452" s="158">
        <f t="shared" si="50"/>
        <v>61</v>
      </c>
      <c r="G452" s="158">
        <f t="shared" si="50"/>
        <v>4</v>
      </c>
      <c r="H452" s="158">
        <f t="shared" si="50"/>
        <v>63</v>
      </c>
      <c r="I452" s="158">
        <f t="shared" si="50"/>
        <v>4</v>
      </c>
      <c r="J452" s="162">
        <f t="shared" si="50"/>
        <v>72</v>
      </c>
      <c r="P452" s="142" t="s">
        <v>268</v>
      </c>
      <c r="Q452" s="158">
        <f>SUM(Q449:Q451)</f>
        <v>12</v>
      </c>
      <c r="R452" s="161">
        <f>SUM(R449:R451)</f>
        <v>196</v>
      </c>
      <c r="S452" s="114"/>
      <c r="T452" s="150"/>
    </row>
    <row r="453" spans="19:20" ht="13.5" thickTop="1">
      <c r="S453" s="118"/>
      <c r="T453" s="152"/>
    </row>
    <row r="454" spans="1:19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2" ht="13.5" thickBot="1">
      <c r="A455" s="2"/>
      <c r="B455" s="2"/>
    </row>
    <row r="456" spans="1:4" ht="24.75" customHeight="1">
      <c r="A456" s="396" t="s">
        <v>319</v>
      </c>
      <c r="B456" s="397"/>
      <c r="C456" s="397"/>
      <c r="D456" s="398"/>
    </row>
    <row r="457" spans="1:20" ht="24.75" customHeight="1">
      <c r="A457" s="399"/>
      <c r="B457" s="400"/>
      <c r="C457" s="400"/>
      <c r="D457" s="401"/>
      <c r="O457" s="73" t="s">
        <v>149</v>
      </c>
      <c r="P457" s="73" t="s">
        <v>143</v>
      </c>
      <c r="S457" s="118"/>
      <c r="T457" s="152"/>
    </row>
    <row r="458" spans="1:20" ht="30" customHeight="1" thickBot="1">
      <c r="A458" s="402"/>
      <c r="B458" s="403"/>
      <c r="C458" s="403"/>
      <c r="D458" s="404"/>
      <c r="I458" s="393" t="s">
        <v>162</v>
      </c>
      <c r="J458" s="393"/>
      <c r="K458" s="393"/>
      <c r="L458" s="393"/>
      <c r="M458" s="393"/>
      <c r="N458" s="393"/>
      <c r="O458" s="77">
        <f>SUM(Q461+Q464)</f>
        <v>32</v>
      </c>
      <c r="P458" s="77">
        <f>SUM(R461+R464)</f>
        <v>734</v>
      </c>
      <c r="S458" s="118"/>
      <c r="T458" s="152"/>
    </row>
    <row r="459" spans="1:20" ht="18.75" customHeight="1" thickBot="1">
      <c r="A459" s="156"/>
      <c r="B459" s="156"/>
      <c r="C459" s="156"/>
      <c r="D459" s="156"/>
      <c r="S459" s="118"/>
      <c r="T459" s="152"/>
    </row>
    <row r="460" spans="1:20" ht="18.75" customHeight="1" thickBot="1">
      <c r="A460" s="156"/>
      <c r="B460" s="156"/>
      <c r="C460" s="156"/>
      <c r="D460" s="156"/>
      <c r="E460" s="15" t="s">
        <v>142</v>
      </c>
      <c r="F460" s="17" t="s">
        <v>143</v>
      </c>
      <c r="G460" s="43" t="s">
        <v>144</v>
      </c>
      <c r="H460" s="44" t="s">
        <v>143</v>
      </c>
      <c r="I460" s="43" t="s">
        <v>145</v>
      </c>
      <c r="J460" s="44" t="s">
        <v>143</v>
      </c>
      <c r="K460" s="43" t="s">
        <v>146</v>
      </c>
      <c r="L460" s="44" t="s">
        <v>143</v>
      </c>
      <c r="M460" s="43" t="s">
        <v>147</v>
      </c>
      <c r="N460" s="44" t="s">
        <v>143</v>
      </c>
      <c r="O460" s="45" t="s">
        <v>148</v>
      </c>
      <c r="S460" s="118"/>
      <c r="T460" s="152"/>
    </row>
    <row r="461" spans="1:18" ht="13.5" thickBot="1">
      <c r="A461" s="2" t="s">
        <v>160</v>
      </c>
      <c r="B461" t="s">
        <v>238</v>
      </c>
      <c r="E461" s="193">
        <v>2</v>
      </c>
      <c r="F461" s="157">
        <v>41</v>
      </c>
      <c r="G461" s="48">
        <v>2</v>
      </c>
      <c r="H461" s="49">
        <v>47</v>
      </c>
      <c r="I461" s="48">
        <v>2</v>
      </c>
      <c r="J461" s="49">
        <v>50</v>
      </c>
      <c r="K461" s="48">
        <v>3</v>
      </c>
      <c r="L461" s="49">
        <v>54</v>
      </c>
      <c r="M461" s="48">
        <v>2</v>
      </c>
      <c r="N461" s="49">
        <v>51</v>
      </c>
      <c r="O461" s="49"/>
      <c r="P461" s="143" t="s">
        <v>157</v>
      </c>
      <c r="Q461" s="181">
        <f>SUM(E461+G461+I461+K461+M461+O461)</f>
        <v>11</v>
      </c>
      <c r="R461" s="182">
        <f>SUM(F461+H461+J461+L461+N461)</f>
        <v>243</v>
      </c>
    </row>
    <row r="462" spans="3:20" ht="14.25" thickBot="1" thickTop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S462" s="114"/>
      <c r="T462" s="150"/>
    </row>
    <row r="463" spans="3:20" ht="12.75">
      <c r="C463" s="2"/>
      <c r="E463" s="43" t="s">
        <v>142</v>
      </c>
      <c r="F463" s="44" t="s">
        <v>143</v>
      </c>
      <c r="G463" s="43" t="s">
        <v>144</v>
      </c>
      <c r="H463" s="44" t="s">
        <v>143</v>
      </c>
      <c r="I463" s="43" t="s">
        <v>145</v>
      </c>
      <c r="J463" s="44" t="s">
        <v>143</v>
      </c>
      <c r="Q463" s="40"/>
      <c r="S463" s="114"/>
      <c r="T463" s="150"/>
    </row>
    <row r="464" spans="1:18" ht="13.5" thickBot="1">
      <c r="A464" s="2" t="s">
        <v>264</v>
      </c>
      <c r="B464" t="s">
        <v>239</v>
      </c>
      <c r="E464" s="179">
        <v>7</v>
      </c>
      <c r="F464" s="251">
        <v>154</v>
      </c>
      <c r="G464" s="179">
        <v>7</v>
      </c>
      <c r="H464" s="251">
        <v>169</v>
      </c>
      <c r="I464" s="179">
        <v>7</v>
      </c>
      <c r="J464" s="251">
        <v>168</v>
      </c>
      <c r="K464" s="123"/>
      <c r="L464" s="123"/>
      <c r="M464" s="123"/>
      <c r="N464" s="123"/>
      <c r="O464" s="123"/>
      <c r="P464" s="142" t="s">
        <v>268</v>
      </c>
      <c r="Q464" s="179">
        <f>SUM(E464+G464+I464)</f>
        <v>21</v>
      </c>
      <c r="R464" s="175">
        <f>SUM(F464+H464+J464)</f>
        <v>491</v>
      </c>
    </row>
    <row r="465" spans="3:20" ht="13.5" thickTop="1">
      <c r="C465" s="2"/>
      <c r="D465" s="2"/>
      <c r="E465" s="2"/>
      <c r="F465" s="2"/>
      <c r="G465" s="2"/>
      <c r="H465" s="2"/>
      <c r="I465" s="2"/>
      <c r="S465" s="114"/>
      <c r="T465" s="150"/>
    </row>
    <row r="466" spans="1:20" ht="12.75">
      <c r="A466" s="6"/>
      <c r="B466" s="121"/>
      <c r="C466" s="6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6"/>
      <c r="O466" s="6"/>
      <c r="P466" s="6"/>
      <c r="Q466" s="6"/>
      <c r="R466" s="6"/>
      <c r="S466" s="122"/>
      <c r="T466" s="150"/>
    </row>
    <row r="467" spans="2:20" ht="13.5" thickBot="1">
      <c r="B467" s="2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S467" s="114"/>
      <c r="T467" s="150"/>
    </row>
    <row r="468" spans="1:20" ht="22.5" customHeight="1">
      <c r="A468" s="405" t="s">
        <v>312</v>
      </c>
      <c r="B468" s="406"/>
      <c r="C468" s="406"/>
      <c r="D468" s="407"/>
      <c r="E468" s="114"/>
      <c r="F468" s="114"/>
      <c r="G468" s="114"/>
      <c r="H468" s="114"/>
      <c r="I468" s="114"/>
      <c r="J468" s="114"/>
      <c r="K468" s="114"/>
      <c r="L468" s="114"/>
      <c r="M468" s="114"/>
      <c r="S468" s="114"/>
      <c r="T468" s="150"/>
    </row>
    <row r="469" spans="1:20" ht="19.5" customHeight="1">
      <c r="A469" s="408"/>
      <c r="B469" s="409"/>
      <c r="C469" s="409"/>
      <c r="D469" s="410"/>
      <c r="O469" s="73" t="s">
        <v>149</v>
      </c>
      <c r="P469" s="73" t="s">
        <v>143</v>
      </c>
      <c r="S469" s="114"/>
      <c r="T469" s="150"/>
    </row>
    <row r="470" spans="1:20" ht="18" customHeight="1" thickBot="1">
      <c r="A470" s="411"/>
      <c r="B470" s="412"/>
      <c r="C470" s="412"/>
      <c r="D470" s="413"/>
      <c r="I470" s="393" t="s">
        <v>162</v>
      </c>
      <c r="J470" s="393"/>
      <c r="K470" s="393"/>
      <c r="L470" s="393"/>
      <c r="M470" s="393"/>
      <c r="N470" s="393"/>
      <c r="O470" s="77">
        <f>SUM(Q477+Q483+Q488)</f>
        <v>34</v>
      </c>
      <c r="P470" s="77">
        <f>SUM(R477+R483+R488)</f>
        <v>618</v>
      </c>
      <c r="S470" s="114"/>
      <c r="T470" s="150"/>
    </row>
    <row r="471" spans="2:20" ht="13.5" thickBot="1">
      <c r="B471" s="2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S471" s="114"/>
      <c r="T471" s="150"/>
    </row>
    <row r="472" spans="2:20" ht="33.75">
      <c r="B472" s="2"/>
      <c r="D472" s="114"/>
      <c r="E472" s="84" t="s">
        <v>155</v>
      </c>
      <c r="F472" s="72" t="s">
        <v>153</v>
      </c>
      <c r="G472" s="72" t="s">
        <v>154</v>
      </c>
      <c r="H472" s="86" t="s">
        <v>158</v>
      </c>
      <c r="I472" s="1"/>
      <c r="Q472" s="145" t="s">
        <v>149</v>
      </c>
      <c r="R472" s="145" t="s">
        <v>143</v>
      </c>
      <c r="S472" s="114"/>
      <c r="T472" s="150"/>
    </row>
    <row r="473" spans="1:18" ht="12.75">
      <c r="A473" s="2" t="s">
        <v>263</v>
      </c>
      <c r="B473" t="s">
        <v>240</v>
      </c>
      <c r="E473" s="68">
        <v>25</v>
      </c>
      <c r="F473" s="68">
        <v>14</v>
      </c>
      <c r="G473" s="68">
        <v>18</v>
      </c>
      <c r="H473" s="68">
        <v>2</v>
      </c>
      <c r="O473" s="1"/>
      <c r="P473" s="142"/>
      <c r="Q473" s="186">
        <f>SUM(H473)</f>
        <v>2</v>
      </c>
      <c r="R473" s="104">
        <f>SUM(E473:G473)</f>
        <v>57</v>
      </c>
    </row>
    <row r="474" spans="1:18" ht="12.75">
      <c r="A474" s="2" t="s">
        <v>263</v>
      </c>
      <c r="B474" t="s">
        <v>241</v>
      </c>
      <c r="E474" s="26">
        <v>9</v>
      </c>
      <c r="F474" s="26">
        <v>2</v>
      </c>
      <c r="G474" s="26">
        <v>7</v>
      </c>
      <c r="H474" s="26">
        <v>1</v>
      </c>
      <c r="Q474" s="192">
        <f>SUM(H474)</f>
        <v>1</v>
      </c>
      <c r="R474" s="191">
        <f>SUM(E474:G474)</f>
        <v>18</v>
      </c>
    </row>
    <row r="475" spans="1:18" ht="12.75">
      <c r="A475" s="2" t="s">
        <v>263</v>
      </c>
      <c r="B475" t="s">
        <v>242</v>
      </c>
      <c r="E475" s="26">
        <v>12</v>
      </c>
      <c r="F475" s="26">
        <v>5</v>
      </c>
      <c r="G475" s="26">
        <v>11</v>
      </c>
      <c r="H475" s="26">
        <v>1</v>
      </c>
      <c r="Q475" s="192">
        <f>SUM(H475)</f>
        <v>1</v>
      </c>
      <c r="R475" s="191">
        <f>SUM(E475:G475)</f>
        <v>28</v>
      </c>
    </row>
    <row r="476" spans="1:18" ht="12.75">
      <c r="A476" s="2" t="s">
        <v>263</v>
      </c>
      <c r="B476" t="s">
        <v>243</v>
      </c>
      <c r="E476" s="26">
        <v>12</v>
      </c>
      <c r="F476" s="26">
        <v>13</v>
      </c>
      <c r="G476" s="26">
        <v>16</v>
      </c>
      <c r="H476" s="26">
        <v>2</v>
      </c>
      <c r="Q476" s="192">
        <f>SUM(H476)</f>
        <v>2</v>
      </c>
      <c r="R476" s="191">
        <f>SUM(E476:G476)</f>
        <v>41</v>
      </c>
    </row>
    <row r="477" spans="3:20" ht="13.5" thickBot="1">
      <c r="C477" s="2"/>
      <c r="E477" s="23">
        <f>SUM(E473:E476)</f>
        <v>58</v>
      </c>
      <c r="F477" s="23">
        <f>SUM(F473:F476)</f>
        <v>34</v>
      </c>
      <c r="G477" s="23">
        <f>SUM(G473:G476)</f>
        <v>52</v>
      </c>
      <c r="H477" s="39">
        <f>SUM(H473:H476)</f>
        <v>6</v>
      </c>
      <c r="O477" s="2"/>
      <c r="P477" s="4" t="s">
        <v>156</v>
      </c>
      <c r="Q477" s="190">
        <f>SUM(Q473:Q476)</f>
        <v>6</v>
      </c>
      <c r="R477" s="162">
        <f>SUM(R473:R476)</f>
        <v>144</v>
      </c>
      <c r="S477" s="114"/>
      <c r="T477" s="150"/>
    </row>
    <row r="478" spans="3:20" ht="14.25" thickBot="1" thickTop="1">
      <c r="C478" s="2"/>
      <c r="E478" s="40"/>
      <c r="F478" s="40"/>
      <c r="G478" s="40"/>
      <c r="H478" s="40"/>
      <c r="O478" s="2"/>
      <c r="Q478" s="132"/>
      <c r="R478" s="132"/>
      <c r="S478" s="114"/>
      <c r="T478" s="150"/>
    </row>
    <row r="479" spans="3:20" ht="12.75">
      <c r="C479" s="2"/>
      <c r="E479" s="43" t="s">
        <v>142</v>
      </c>
      <c r="F479" s="44" t="s">
        <v>143</v>
      </c>
      <c r="G479" s="43" t="s">
        <v>144</v>
      </c>
      <c r="H479" s="44" t="s">
        <v>143</v>
      </c>
      <c r="I479" s="43" t="s">
        <v>145</v>
      </c>
      <c r="J479" s="44" t="s">
        <v>143</v>
      </c>
      <c r="K479" s="43" t="s">
        <v>146</v>
      </c>
      <c r="L479" s="44" t="s">
        <v>143</v>
      </c>
      <c r="M479" s="43" t="s">
        <v>147</v>
      </c>
      <c r="N479" s="44" t="s">
        <v>143</v>
      </c>
      <c r="O479" s="45" t="s">
        <v>148</v>
      </c>
      <c r="S479" s="114"/>
      <c r="T479" s="150"/>
    </row>
    <row r="480" spans="1:18" ht="12.75">
      <c r="A480" s="2" t="s">
        <v>160</v>
      </c>
      <c r="B480" t="s">
        <v>240</v>
      </c>
      <c r="D480" s="118"/>
      <c r="E480" s="19">
        <v>2</v>
      </c>
      <c r="F480" s="20">
        <v>41</v>
      </c>
      <c r="G480" s="19">
        <v>2</v>
      </c>
      <c r="H480" s="20">
        <v>29</v>
      </c>
      <c r="I480" s="19">
        <v>1</v>
      </c>
      <c r="J480" s="20">
        <v>25</v>
      </c>
      <c r="K480" s="19">
        <v>2</v>
      </c>
      <c r="L480" s="20">
        <v>38</v>
      </c>
      <c r="M480" s="19">
        <v>2</v>
      </c>
      <c r="N480" s="20">
        <v>43</v>
      </c>
      <c r="O480" s="25"/>
      <c r="P480" s="143"/>
      <c r="Q480" s="19">
        <f>SUM(E480+G480+I480+K480+M480+O480)</f>
        <v>9</v>
      </c>
      <c r="R480" s="20">
        <f>SUM(F480+H480+J480+L480+N480)</f>
        <v>176</v>
      </c>
    </row>
    <row r="481" spans="1:18" ht="12.75">
      <c r="A481" s="2" t="s">
        <v>160</v>
      </c>
      <c r="B481" t="s">
        <v>244</v>
      </c>
      <c r="C481" s="91"/>
      <c r="D481" s="118"/>
      <c r="E481" s="21">
        <v>1</v>
      </c>
      <c r="F481" s="22">
        <v>10</v>
      </c>
      <c r="G481" s="21">
        <v>1</v>
      </c>
      <c r="H481" s="22">
        <v>15</v>
      </c>
      <c r="I481" s="21">
        <v>1</v>
      </c>
      <c r="J481" s="22">
        <v>9</v>
      </c>
      <c r="K481" s="21">
        <v>1</v>
      </c>
      <c r="L481" s="22">
        <v>9</v>
      </c>
      <c r="M481" s="21">
        <v>1</v>
      </c>
      <c r="N481" s="22">
        <v>11</v>
      </c>
      <c r="O481" s="26"/>
      <c r="Q481" s="21">
        <f>SUM(E481+G481+I481+K481+M481+O481)</f>
        <v>5</v>
      </c>
      <c r="R481" s="22">
        <f>SUM(F481+H481+J481+L481+N481)</f>
        <v>54</v>
      </c>
    </row>
    <row r="482" spans="1:18" ht="12.75">
      <c r="A482" s="2" t="s">
        <v>160</v>
      </c>
      <c r="B482" t="s">
        <v>243</v>
      </c>
      <c r="C482" s="91"/>
      <c r="D482" s="118"/>
      <c r="E482" s="194">
        <v>1</v>
      </c>
      <c r="F482" s="195">
        <v>17</v>
      </c>
      <c r="G482" s="194">
        <v>1</v>
      </c>
      <c r="H482" s="195">
        <v>17</v>
      </c>
      <c r="I482" s="194">
        <v>1</v>
      </c>
      <c r="J482" s="195">
        <v>23</v>
      </c>
      <c r="K482" s="194">
        <v>1</v>
      </c>
      <c r="L482" s="195">
        <v>8</v>
      </c>
      <c r="M482" s="194">
        <v>1</v>
      </c>
      <c r="N482" s="195">
        <v>13</v>
      </c>
      <c r="O482" s="27"/>
      <c r="Q482" s="194">
        <f>SUM(E482+G482+I482+K482+M482+O482)</f>
        <v>5</v>
      </c>
      <c r="R482" s="195">
        <f>SUM(F482+H482+J482+L482+N482)</f>
        <v>78</v>
      </c>
    </row>
    <row r="483" spans="3:20" ht="13.5" thickBot="1">
      <c r="C483" s="2"/>
      <c r="D483" s="114"/>
      <c r="E483" s="139">
        <f>SUM(E480:E482)</f>
        <v>4</v>
      </c>
      <c r="F483" s="139">
        <f aca="true" t="shared" si="51" ref="F483:O483">SUM(F480:F482)</f>
        <v>68</v>
      </c>
      <c r="G483" s="139">
        <f t="shared" si="51"/>
        <v>4</v>
      </c>
      <c r="H483" s="139">
        <f t="shared" si="51"/>
        <v>61</v>
      </c>
      <c r="I483" s="139">
        <f t="shared" si="51"/>
        <v>3</v>
      </c>
      <c r="J483" s="139">
        <f t="shared" si="51"/>
        <v>57</v>
      </c>
      <c r="K483" s="139">
        <f t="shared" si="51"/>
        <v>4</v>
      </c>
      <c r="L483" s="139">
        <f t="shared" si="51"/>
        <v>55</v>
      </c>
      <c r="M483" s="139">
        <f t="shared" si="51"/>
        <v>4</v>
      </c>
      <c r="N483" s="139">
        <f t="shared" si="51"/>
        <v>67</v>
      </c>
      <c r="O483" s="140">
        <f t="shared" si="51"/>
        <v>0</v>
      </c>
      <c r="P483" s="4" t="s">
        <v>157</v>
      </c>
      <c r="Q483" s="139">
        <f>SUM(Q480:Q482)</f>
        <v>19</v>
      </c>
      <c r="R483" s="140">
        <f>SUM(R480:R482)</f>
        <v>308</v>
      </c>
      <c r="S483" s="114"/>
      <c r="T483" s="150"/>
    </row>
    <row r="484" spans="3:20" ht="14.25" thickBot="1" thickTop="1">
      <c r="C484" s="2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S484" s="114"/>
      <c r="T484" s="150"/>
    </row>
    <row r="485" spans="3:20" ht="12.75">
      <c r="C485" s="2"/>
      <c r="D485" s="114"/>
      <c r="E485" s="43" t="s">
        <v>142</v>
      </c>
      <c r="F485" s="44" t="s">
        <v>143</v>
      </c>
      <c r="G485" s="43" t="s">
        <v>144</v>
      </c>
      <c r="H485" s="44" t="s">
        <v>143</v>
      </c>
      <c r="I485" s="43" t="s">
        <v>145</v>
      </c>
      <c r="J485" s="44" t="s">
        <v>143</v>
      </c>
      <c r="Q485" s="40"/>
      <c r="S485" s="114"/>
      <c r="T485" s="150"/>
    </row>
    <row r="486" spans="1:18" ht="12.75">
      <c r="A486" s="2" t="s">
        <v>267</v>
      </c>
      <c r="B486" t="s">
        <v>240</v>
      </c>
      <c r="D486" s="118"/>
      <c r="E486" s="169">
        <v>2</v>
      </c>
      <c r="F486" s="225">
        <v>42</v>
      </c>
      <c r="G486" s="169">
        <v>2</v>
      </c>
      <c r="H486" s="225">
        <v>35</v>
      </c>
      <c r="I486" s="169">
        <v>2</v>
      </c>
      <c r="J486" s="225">
        <v>29</v>
      </c>
      <c r="K486" s="123"/>
      <c r="L486" s="123"/>
      <c r="M486" s="123"/>
      <c r="N486" s="123"/>
      <c r="O486" s="123"/>
      <c r="P486" s="143"/>
      <c r="Q486" s="169">
        <f>SUM(E486+G486+I486)</f>
        <v>6</v>
      </c>
      <c r="R486" s="166">
        <f>SUM(F486+H486+J486)</f>
        <v>106</v>
      </c>
    </row>
    <row r="487" spans="1:18" ht="12.75">
      <c r="A487" s="2" t="s">
        <v>267</v>
      </c>
      <c r="B487" t="s">
        <v>243</v>
      </c>
      <c r="D487" s="118"/>
      <c r="E487" s="201">
        <v>1</v>
      </c>
      <c r="F487" s="202">
        <v>18</v>
      </c>
      <c r="G487" s="201">
        <v>1</v>
      </c>
      <c r="H487" s="202">
        <v>27</v>
      </c>
      <c r="I487" s="201">
        <v>1</v>
      </c>
      <c r="J487" s="202">
        <v>15</v>
      </c>
      <c r="K487" s="114"/>
      <c r="L487" s="114"/>
      <c r="M487" s="114"/>
      <c r="P487" s="143"/>
      <c r="Q487" s="171">
        <f>SUM(E487+G487+I487)</f>
        <v>3</v>
      </c>
      <c r="R487" s="168">
        <f>SUM(F487+H487+J487)</f>
        <v>60</v>
      </c>
    </row>
    <row r="488" spans="3:20" ht="13.5" thickBot="1">
      <c r="C488" s="2"/>
      <c r="D488" s="114"/>
      <c r="E488" s="139">
        <f aca="true" t="shared" si="52" ref="E488:J488">SUM(E486:E487)</f>
        <v>3</v>
      </c>
      <c r="F488" s="139">
        <f t="shared" si="52"/>
        <v>60</v>
      </c>
      <c r="G488" s="139">
        <f t="shared" si="52"/>
        <v>3</v>
      </c>
      <c r="H488" s="139">
        <f t="shared" si="52"/>
        <v>62</v>
      </c>
      <c r="I488" s="139">
        <f t="shared" si="52"/>
        <v>3</v>
      </c>
      <c r="J488" s="140">
        <f t="shared" si="52"/>
        <v>44</v>
      </c>
      <c r="K488" s="114"/>
      <c r="L488" s="114"/>
      <c r="M488" s="114"/>
      <c r="N488" s="2"/>
      <c r="P488" s="143" t="s">
        <v>268</v>
      </c>
      <c r="Q488" s="139">
        <f>SUM(Q486:Q487)</f>
        <v>9</v>
      </c>
      <c r="R488" s="163">
        <f>SUM(R486:R487)</f>
        <v>166</v>
      </c>
      <c r="S488" s="114"/>
      <c r="T488" s="150"/>
    </row>
    <row r="489" spans="4:20" ht="13.5" thickTop="1">
      <c r="D489" s="114"/>
      <c r="E489" s="114"/>
      <c r="F489" s="114"/>
      <c r="G489" s="114"/>
      <c r="H489" s="118"/>
      <c r="I489" s="118"/>
      <c r="J489" s="114"/>
      <c r="K489" s="114"/>
      <c r="L489" s="114"/>
      <c r="M489" s="114"/>
      <c r="S489" s="114"/>
      <c r="T489" s="152"/>
    </row>
    <row r="490" spans="1:20" ht="12.75">
      <c r="A490" s="6"/>
      <c r="B490" s="121"/>
      <c r="C490" s="6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6"/>
      <c r="O490" s="6"/>
      <c r="P490" s="6"/>
      <c r="Q490" s="6"/>
      <c r="R490" s="6"/>
      <c r="S490" s="122"/>
      <c r="T490" s="150"/>
    </row>
    <row r="491" spans="1:20" ht="13.5" thickBot="1">
      <c r="A491" s="2"/>
      <c r="B491" s="2"/>
      <c r="D491" s="114"/>
      <c r="E491" s="114"/>
      <c r="F491" s="114"/>
      <c r="G491" s="114"/>
      <c r="H491" s="118"/>
      <c r="I491" s="118"/>
      <c r="J491" s="114"/>
      <c r="K491" s="114"/>
      <c r="L491" s="114"/>
      <c r="M491" s="114"/>
      <c r="S491" s="114"/>
      <c r="T491" s="152"/>
    </row>
    <row r="492" spans="1:20" ht="21" customHeight="1">
      <c r="A492" s="396" t="s">
        <v>313</v>
      </c>
      <c r="B492" s="397"/>
      <c r="C492" s="397"/>
      <c r="D492" s="398"/>
      <c r="E492" s="114"/>
      <c r="F492" s="114"/>
      <c r="G492" s="114"/>
      <c r="H492" s="118"/>
      <c r="I492" s="118"/>
      <c r="J492" s="114"/>
      <c r="K492" s="114"/>
      <c r="L492" s="114"/>
      <c r="M492" s="114"/>
      <c r="S492" s="114"/>
      <c r="T492" s="152"/>
    </row>
    <row r="493" spans="1:20" ht="22.5" customHeight="1">
      <c r="A493" s="399"/>
      <c r="B493" s="400"/>
      <c r="C493" s="400"/>
      <c r="D493" s="401"/>
      <c r="O493" s="73" t="s">
        <v>149</v>
      </c>
      <c r="P493" s="73" t="s">
        <v>143</v>
      </c>
      <c r="S493" s="114"/>
      <c r="T493" s="152"/>
    </row>
    <row r="494" spans="1:20" ht="33.75" customHeight="1" thickBot="1">
      <c r="A494" s="402"/>
      <c r="B494" s="403"/>
      <c r="C494" s="403"/>
      <c r="D494" s="404"/>
      <c r="I494" s="393" t="s">
        <v>162</v>
      </c>
      <c r="J494" s="393"/>
      <c r="K494" s="393"/>
      <c r="L494" s="393"/>
      <c r="M494" s="393"/>
      <c r="N494" s="393"/>
      <c r="O494" s="77">
        <f>SUM(Q499+Q505+Q510)</f>
        <v>21</v>
      </c>
      <c r="P494" s="77">
        <f>SUM(R499+R505+R510)</f>
        <v>353</v>
      </c>
      <c r="S494" s="114"/>
      <c r="T494" s="152"/>
    </row>
    <row r="495" spans="1:20" ht="15.75" thickBot="1">
      <c r="A495" s="164"/>
      <c r="B495" s="164"/>
      <c r="C495" s="164"/>
      <c r="D495" s="164"/>
      <c r="E495" s="114"/>
      <c r="F495" s="114"/>
      <c r="G495" s="114"/>
      <c r="H495" s="114"/>
      <c r="I495" s="114"/>
      <c r="J495" s="114"/>
      <c r="K495" s="114"/>
      <c r="L495" s="114"/>
      <c r="M495" s="114"/>
      <c r="S495" s="114"/>
      <c r="T495" s="152"/>
    </row>
    <row r="496" spans="1:20" ht="33.75">
      <c r="A496" s="164"/>
      <c r="B496" s="164"/>
      <c r="C496" s="164"/>
      <c r="D496" s="164"/>
      <c r="E496" s="84" t="s">
        <v>155</v>
      </c>
      <c r="F496" s="72" t="s">
        <v>153</v>
      </c>
      <c r="G496" s="72" t="s">
        <v>154</v>
      </c>
      <c r="H496" s="86" t="s">
        <v>158</v>
      </c>
      <c r="I496" s="1"/>
      <c r="Q496" s="145" t="s">
        <v>149</v>
      </c>
      <c r="R496" s="145" t="s">
        <v>143</v>
      </c>
      <c r="S496" s="114"/>
      <c r="T496" s="152"/>
    </row>
    <row r="497" spans="1:18" ht="12.75">
      <c r="A497" s="2" t="s">
        <v>263</v>
      </c>
      <c r="B497" t="s">
        <v>245</v>
      </c>
      <c r="D497" s="114"/>
      <c r="E497" s="68">
        <v>13</v>
      </c>
      <c r="F497" s="68">
        <v>13</v>
      </c>
      <c r="G497" s="68">
        <v>9</v>
      </c>
      <c r="H497" s="68">
        <v>2</v>
      </c>
      <c r="O497" s="1"/>
      <c r="P497" s="142"/>
      <c r="Q497" s="68">
        <f>SUM(H497)</f>
        <v>2</v>
      </c>
      <c r="R497" s="68">
        <f>SUM(E497:G497)</f>
        <v>35</v>
      </c>
    </row>
    <row r="498" spans="1:18" ht="12.75">
      <c r="A498" s="2" t="s">
        <v>263</v>
      </c>
      <c r="B498" t="s">
        <v>246</v>
      </c>
      <c r="D498" s="114"/>
      <c r="E498" s="27">
        <v>21</v>
      </c>
      <c r="F498" s="27">
        <v>13</v>
      </c>
      <c r="G498" s="27">
        <v>10</v>
      </c>
      <c r="H498" s="27">
        <v>2</v>
      </c>
      <c r="Q498" s="27">
        <f>SUM(H498)</f>
        <v>2</v>
      </c>
      <c r="R498" s="27">
        <f>SUM(E498:G498)</f>
        <v>44</v>
      </c>
    </row>
    <row r="499" spans="3:20" ht="13.5" thickBot="1">
      <c r="C499" s="2"/>
      <c r="D499" s="114"/>
      <c r="E499" s="163">
        <f>SUM(E497:E498)</f>
        <v>34</v>
      </c>
      <c r="F499" s="163">
        <f>SUM(F497:F498)</f>
        <v>26</v>
      </c>
      <c r="G499" s="163">
        <f>SUM(G497:G498)</f>
        <v>19</v>
      </c>
      <c r="H499" s="163">
        <f>SUM(H497:H498)</f>
        <v>4</v>
      </c>
      <c r="I499" s="118"/>
      <c r="J499" s="114"/>
      <c r="K499" s="114"/>
      <c r="L499" s="114"/>
      <c r="M499" s="114"/>
      <c r="O499" s="2"/>
      <c r="P499" s="4" t="s">
        <v>156</v>
      </c>
      <c r="Q499" s="163">
        <f>SUM(Q497:Q498)</f>
        <v>4</v>
      </c>
      <c r="R499" s="163">
        <f>SUM(R497:R498)</f>
        <v>79</v>
      </c>
      <c r="S499" s="114"/>
      <c r="T499" s="150"/>
    </row>
    <row r="500" spans="3:20" ht="14.25" thickBot="1" thickTop="1">
      <c r="C500" s="2"/>
      <c r="D500" s="114"/>
      <c r="E500" s="134"/>
      <c r="F500" s="134"/>
      <c r="G500" s="134"/>
      <c r="H500" s="134"/>
      <c r="I500" s="118"/>
      <c r="J500" s="114"/>
      <c r="K500" s="114"/>
      <c r="L500" s="114"/>
      <c r="M500" s="114"/>
      <c r="O500" s="2"/>
      <c r="P500" s="4"/>
      <c r="Q500" s="134"/>
      <c r="R500" s="134"/>
      <c r="S500" s="114"/>
      <c r="T500" s="150"/>
    </row>
    <row r="501" spans="3:20" ht="12.75">
      <c r="C501" s="2"/>
      <c r="D501" s="114"/>
      <c r="E501" s="43" t="s">
        <v>142</v>
      </c>
      <c r="F501" s="44" t="s">
        <v>143</v>
      </c>
      <c r="G501" s="43" t="s">
        <v>144</v>
      </c>
      <c r="H501" s="44" t="s">
        <v>143</v>
      </c>
      <c r="I501" s="43" t="s">
        <v>145</v>
      </c>
      <c r="J501" s="44" t="s">
        <v>143</v>
      </c>
      <c r="K501" s="43" t="s">
        <v>146</v>
      </c>
      <c r="L501" s="44" t="s">
        <v>143</v>
      </c>
      <c r="M501" s="43" t="s">
        <v>147</v>
      </c>
      <c r="N501" s="44" t="s">
        <v>143</v>
      </c>
      <c r="O501" s="45" t="s">
        <v>148</v>
      </c>
      <c r="S501" s="114"/>
      <c r="T501" s="150"/>
    </row>
    <row r="502" spans="1:18" ht="12.75">
      <c r="A502" s="2" t="s">
        <v>160</v>
      </c>
      <c r="B502" t="s">
        <v>245</v>
      </c>
      <c r="D502" s="118"/>
      <c r="E502" s="19">
        <v>1</v>
      </c>
      <c r="F502" s="20">
        <v>10</v>
      </c>
      <c r="G502" s="19">
        <v>1</v>
      </c>
      <c r="H502" s="20">
        <v>12</v>
      </c>
      <c r="I502" s="19">
        <v>1</v>
      </c>
      <c r="J502" s="20">
        <v>11</v>
      </c>
      <c r="K502" s="19">
        <v>1</v>
      </c>
      <c r="L502" s="20">
        <v>19</v>
      </c>
      <c r="M502" s="19">
        <v>1</v>
      </c>
      <c r="N502" s="20">
        <v>20</v>
      </c>
      <c r="O502" s="25"/>
      <c r="P502" s="143"/>
      <c r="Q502" s="19">
        <f>SUM(E502+G502+I502+K502+M502+O502)</f>
        <v>5</v>
      </c>
      <c r="R502" s="20">
        <f>SUM(F502+H502+J502+L502+N502)</f>
        <v>72</v>
      </c>
    </row>
    <row r="503" spans="1:18" ht="12.75">
      <c r="A503" s="2" t="s">
        <v>160</v>
      </c>
      <c r="B503" t="s">
        <v>247</v>
      </c>
      <c r="D503" s="118"/>
      <c r="E503" s="21"/>
      <c r="F503" s="22">
        <v>3</v>
      </c>
      <c r="G503" s="21"/>
      <c r="H503" s="22"/>
      <c r="I503" s="21"/>
      <c r="J503" s="22">
        <v>2</v>
      </c>
      <c r="K503" s="21"/>
      <c r="L503" s="22">
        <v>2</v>
      </c>
      <c r="M503" s="21"/>
      <c r="N503" s="22">
        <v>2</v>
      </c>
      <c r="O503" s="26">
        <v>1</v>
      </c>
      <c r="Q503" s="21">
        <f>SUM(E503+G503+I503+K503+M503+O503)</f>
        <v>1</v>
      </c>
      <c r="R503" s="22">
        <f>SUM(F503+H503+J503+L503+N503)</f>
        <v>9</v>
      </c>
    </row>
    <row r="504" spans="1:18" ht="12.75">
      <c r="A504" s="2" t="s">
        <v>160</v>
      </c>
      <c r="B504" t="s">
        <v>246</v>
      </c>
      <c r="D504" s="118"/>
      <c r="E504" s="194">
        <v>1</v>
      </c>
      <c r="F504" s="195">
        <v>17</v>
      </c>
      <c r="G504" s="194">
        <v>1</v>
      </c>
      <c r="H504" s="195">
        <v>19</v>
      </c>
      <c r="I504" s="194">
        <v>1</v>
      </c>
      <c r="J504" s="195">
        <v>13</v>
      </c>
      <c r="K504" s="194">
        <v>1</v>
      </c>
      <c r="L504" s="195">
        <v>13</v>
      </c>
      <c r="M504" s="194">
        <v>1</v>
      </c>
      <c r="N504" s="195">
        <v>19</v>
      </c>
      <c r="O504" s="27"/>
      <c r="Q504" s="194">
        <f>SUM(E504+G504+I504+K504+M504+O504)</f>
        <v>5</v>
      </c>
      <c r="R504" s="195">
        <f>SUM(F504+H504+J504+L504+N504)</f>
        <v>81</v>
      </c>
    </row>
    <row r="505" spans="3:20" ht="13.5" thickBot="1">
      <c r="C505" s="2"/>
      <c r="D505" s="114"/>
      <c r="E505" s="139">
        <f aca="true" t="shared" si="53" ref="E505:O505">SUM(E502:E504)</f>
        <v>2</v>
      </c>
      <c r="F505" s="139">
        <f t="shared" si="53"/>
        <v>30</v>
      </c>
      <c r="G505" s="139">
        <f t="shared" si="53"/>
        <v>2</v>
      </c>
      <c r="H505" s="139">
        <f t="shared" si="53"/>
        <v>31</v>
      </c>
      <c r="I505" s="139">
        <f t="shared" si="53"/>
        <v>2</v>
      </c>
      <c r="J505" s="139">
        <f t="shared" si="53"/>
        <v>26</v>
      </c>
      <c r="K505" s="139">
        <f t="shared" si="53"/>
        <v>2</v>
      </c>
      <c r="L505" s="139">
        <f t="shared" si="53"/>
        <v>34</v>
      </c>
      <c r="M505" s="139">
        <f t="shared" si="53"/>
        <v>2</v>
      </c>
      <c r="N505" s="139">
        <f t="shared" si="53"/>
        <v>41</v>
      </c>
      <c r="O505" s="140">
        <f t="shared" si="53"/>
        <v>1</v>
      </c>
      <c r="P505" s="4" t="s">
        <v>157</v>
      </c>
      <c r="Q505" s="139">
        <f>SUM(Q502:Q504)</f>
        <v>11</v>
      </c>
      <c r="R505" s="140">
        <f>SUM(R502:R504)</f>
        <v>162</v>
      </c>
      <c r="S505" s="114"/>
      <c r="T505" s="150"/>
    </row>
    <row r="506" spans="3:20" ht="14.25" thickBot="1" thickTop="1">
      <c r="C506" s="2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S506" s="114"/>
      <c r="T506" s="150"/>
    </row>
    <row r="507" spans="3:20" ht="12.75">
      <c r="C507" s="2"/>
      <c r="D507" s="114"/>
      <c r="E507" s="43" t="s">
        <v>142</v>
      </c>
      <c r="F507" s="44" t="s">
        <v>143</v>
      </c>
      <c r="G507" s="43" t="s">
        <v>144</v>
      </c>
      <c r="H507" s="44" t="s">
        <v>143</v>
      </c>
      <c r="I507" s="43" t="s">
        <v>145</v>
      </c>
      <c r="J507" s="44" t="s">
        <v>143</v>
      </c>
      <c r="Q507" s="40"/>
      <c r="S507" s="114"/>
      <c r="T507" s="150"/>
    </row>
    <row r="508" spans="1:18" ht="12.75">
      <c r="A508" s="2" t="s">
        <v>267</v>
      </c>
      <c r="B508" t="s">
        <v>245</v>
      </c>
      <c r="D508" s="118"/>
      <c r="E508" s="169">
        <v>1</v>
      </c>
      <c r="F508" s="225">
        <v>18</v>
      </c>
      <c r="G508" s="169">
        <v>1</v>
      </c>
      <c r="H508" s="225">
        <v>15</v>
      </c>
      <c r="I508" s="169">
        <v>1</v>
      </c>
      <c r="J508" s="225">
        <v>20</v>
      </c>
      <c r="K508" s="123"/>
      <c r="L508" s="123"/>
      <c r="M508" s="123"/>
      <c r="N508" s="123"/>
      <c r="O508" s="123"/>
      <c r="P508" s="143"/>
      <c r="Q508" s="169">
        <f>SUM(E508+G508+I508)</f>
        <v>3</v>
      </c>
      <c r="R508" s="166">
        <f>SUM(F508+H508+J508)</f>
        <v>53</v>
      </c>
    </row>
    <row r="509" spans="1:18" ht="12.75">
      <c r="A509" s="2" t="s">
        <v>267</v>
      </c>
      <c r="B509" t="s">
        <v>246</v>
      </c>
      <c r="D509" s="118"/>
      <c r="E509" s="201">
        <v>1</v>
      </c>
      <c r="F509" s="202">
        <v>16</v>
      </c>
      <c r="G509" s="201">
        <v>1</v>
      </c>
      <c r="H509" s="202">
        <v>26</v>
      </c>
      <c r="I509" s="201">
        <v>1</v>
      </c>
      <c r="J509" s="202">
        <v>17</v>
      </c>
      <c r="K509" s="114"/>
      <c r="L509" s="114"/>
      <c r="M509" s="114"/>
      <c r="P509" s="143"/>
      <c r="Q509" s="171">
        <f>SUM(E509+G509+I509)</f>
        <v>3</v>
      </c>
      <c r="R509" s="168">
        <f>SUM(F509+H509+J509)</f>
        <v>59</v>
      </c>
    </row>
    <row r="510" spans="3:20" ht="13.5" thickBot="1">
      <c r="C510" s="2"/>
      <c r="D510" s="114"/>
      <c r="E510" s="139">
        <f aca="true" t="shared" si="54" ref="E510:J510">SUM(E508:E509)</f>
        <v>2</v>
      </c>
      <c r="F510" s="139">
        <f t="shared" si="54"/>
        <v>34</v>
      </c>
      <c r="G510" s="139">
        <f t="shared" si="54"/>
        <v>2</v>
      </c>
      <c r="H510" s="139">
        <f t="shared" si="54"/>
        <v>41</v>
      </c>
      <c r="I510" s="139">
        <f t="shared" si="54"/>
        <v>2</v>
      </c>
      <c r="J510" s="139">
        <f t="shared" si="54"/>
        <v>37</v>
      </c>
      <c r="K510" s="114"/>
      <c r="L510" s="114"/>
      <c r="M510" s="114"/>
      <c r="N510" s="2"/>
      <c r="P510" s="143" t="s">
        <v>268</v>
      </c>
      <c r="Q510" s="139">
        <f>SUM(Q508:Q509)</f>
        <v>6</v>
      </c>
      <c r="R510" s="163">
        <f>SUM(R508:R509)</f>
        <v>112</v>
      </c>
      <c r="S510" s="114"/>
      <c r="T510" s="150"/>
    </row>
    <row r="511" spans="4:20" ht="13.5" thickTop="1"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S511" s="114"/>
      <c r="T511" s="150"/>
    </row>
    <row r="512" spans="1:20" ht="12.75">
      <c r="A512" s="6"/>
      <c r="B512" s="121"/>
      <c r="C512" s="6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6"/>
      <c r="O512" s="6"/>
      <c r="P512" s="6"/>
      <c r="Q512" s="6"/>
      <c r="R512" s="6"/>
      <c r="S512" s="122"/>
      <c r="T512" s="150"/>
    </row>
    <row r="513" spans="2:20" ht="13.5" thickBot="1">
      <c r="B513" s="2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S513" s="114"/>
      <c r="T513" s="150"/>
    </row>
    <row r="514" spans="1:20" ht="18" customHeight="1">
      <c r="A514" s="405" t="s">
        <v>314</v>
      </c>
      <c r="B514" s="406"/>
      <c r="C514" s="406"/>
      <c r="D514" s="407"/>
      <c r="E514" s="123"/>
      <c r="F514" s="123"/>
      <c r="G514" s="123"/>
      <c r="H514" s="123"/>
      <c r="I514" s="123"/>
      <c r="J514" s="123"/>
      <c r="K514" s="123"/>
      <c r="L514" s="123"/>
      <c r="M514" s="123"/>
      <c r="N514" s="1"/>
      <c r="O514" s="1"/>
      <c r="P514" s="1"/>
      <c r="Q514" s="1"/>
      <c r="R514" s="1"/>
      <c r="S514" s="123"/>
      <c r="T514" s="150"/>
    </row>
    <row r="515" spans="1:20" ht="21" customHeight="1">
      <c r="A515" s="408"/>
      <c r="B515" s="409"/>
      <c r="C515" s="409"/>
      <c r="D515" s="410"/>
      <c r="O515" s="73" t="s">
        <v>149</v>
      </c>
      <c r="P515" s="73" t="s">
        <v>143</v>
      </c>
      <c r="S515" s="123"/>
      <c r="T515" s="150"/>
    </row>
    <row r="516" spans="1:20" ht="19.5" customHeight="1" thickBot="1">
      <c r="A516" s="411"/>
      <c r="B516" s="412"/>
      <c r="C516" s="412"/>
      <c r="D516" s="413"/>
      <c r="I516" s="393" t="s">
        <v>162</v>
      </c>
      <c r="J516" s="393"/>
      <c r="K516" s="393"/>
      <c r="L516" s="393"/>
      <c r="M516" s="393"/>
      <c r="N516" s="393"/>
      <c r="O516" s="77">
        <f>SUM(Q524+Q531+Q534)</f>
        <v>65</v>
      </c>
      <c r="P516" s="355">
        <f>SUM(R524+R531+R534)</f>
        <v>1391</v>
      </c>
      <c r="S516" s="123"/>
      <c r="T516" s="150"/>
    </row>
    <row r="517" spans="1:20" ht="13.5" thickBot="1">
      <c r="A517" s="1"/>
      <c r="B517" s="1"/>
      <c r="C517" s="1"/>
      <c r="D517" s="123"/>
      <c r="E517" s="114"/>
      <c r="F517" s="114"/>
      <c r="G517" s="114"/>
      <c r="H517" s="114"/>
      <c r="I517" s="114"/>
      <c r="J517" s="114"/>
      <c r="K517" s="114"/>
      <c r="L517" s="114"/>
      <c r="M517" s="114"/>
      <c r="S517" s="123"/>
      <c r="T517" s="150"/>
    </row>
    <row r="518" spans="1:20" ht="33.75">
      <c r="A518" s="1"/>
      <c r="B518" s="1"/>
      <c r="C518" s="1"/>
      <c r="D518" s="123"/>
      <c r="E518" s="84" t="s">
        <v>155</v>
      </c>
      <c r="F518" s="72" t="s">
        <v>153</v>
      </c>
      <c r="G518" s="72" t="s">
        <v>154</v>
      </c>
      <c r="H518" s="86" t="s">
        <v>158</v>
      </c>
      <c r="I518" s="1"/>
      <c r="Q518" s="145" t="s">
        <v>149</v>
      </c>
      <c r="R518" s="145" t="s">
        <v>143</v>
      </c>
      <c r="S518" s="123"/>
      <c r="T518" s="150"/>
    </row>
    <row r="519" spans="1:18" ht="12.75">
      <c r="A519" s="2" t="s">
        <v>159</v>
      </c>
      <c r="B519" s="364" t="s">
        <v>253</v>
      </c>
      <c r="C519" s="364"/>
      <c r="D519" s="114"/>
      <c r="E519" s="68">
        <v>14</v>
      </c>
      <c r="F519" s="68">
        <v>26</v>
      </c>
      <c r="G519" s="68">
        <v>17</v>
      </c>
      <c r="H519" s="68">
        <v>2</v>
      </c>
      <c r="O519" s="1"/>
      <c r="P519" s="142"/>
      <c r="Q519" s="108">
        <f>SUM(H519)</f>
        <v>2</v>
      </c>
      <c r="R519" s="68">
        <f>SUM(E519:G519)</f>
        <v>57</v>
      </c>
    </row>
    <row r="520" spans="1:18" ht="12.75">
      <c r="A520" s="2" t="s">
        <v>159</v>
      </c>
      <c r="B520" s="364" t="s">
        <v>254</v>
      </c>
      <c r="C520" s="364"/>
      <c r="D520" s="114"/>
      <c r="E520" s="26">
        <v>13</v>
      </c>
      <c r="F520" s="26">
        <v>18</v>
      </c>
      <c r="G520" s="26">
        <v>12</v>
      </c>
      <c r="H520" s="26">
        <v>2</v>
      </c>
      <c r="Q520" s="146">
        <f>SUM(H520)</f>
        <v>2</v>
      </c>
      <c r="R520" s="78">
        <f>SUM(E520:G520)</f>
        <v>43</v>
      </c>
    </row>
    <row r="521" spans="1:18" ht="12.75">
      <c r="A521" s="2" t="s">
        <v>159</v>
      </c>
      <c r="B521" s="364" t="s">
        <v>255</v>
      </c>
      <c r="C521" s="364"/>
      <c r="D521" s="114"/>
      <c r="E521" s="197">
        <v>23</v>
      </c>
      <c r="F521" s="197">
        <v>33</v>
      </c>
      <c r="G521" s="197">
        <v>17</v>
      </c>
      <c r="H521" s="197">
        <v>3</v>
      </c>
      <c r="I521" s="114"/>
      <c r="J521" s="114"/>
      <c r="K521" s="114"/>
      <c r="L521" s="114"/>
      <c r="M521" s="114"/>
      <c r="Q521" s="146">
        <f>SUM(H521)</f>
        <v>3</v>
      </c>
      <c r="R521" s="78">
        <f>SUM(E521:G521)</f>
        <v>73</v>
      </c>
    </row>
    <row r="522" spans="1:18" ht="12.75">
      <c r="A522" s="2" t="s">
        <v>159</v>
      </c>
      <c r="B522" s="364" t="s">
        <v>256</v>
      </c>
      <c r="C522" s="364"/>
      <c r="D522" s="114"/>
      <c r="E522" s="197">
        <v>18</v>
      </c>
      <c r="F522" s="197">
        <v>23</v>
      </c>
      <c r="G522" s="197">
        <v>15</v>
      </c>
      <c r="H522" s="197">
        <v>2</v>
      </c>
      <c r="I522" s="114"/>
      <c r="J522" s="114"/>
      <c r="K522" s="114"/>
      <c r="L522" s="114"/>
      <c r="M522" s="114"/>
      <c r="Q522" s="146">
        <f>SUM(H522)</f>
        <v>2</v>
      </c>
      <c r="R522" s="78">
        <f>SUM(E522:G522)</f>
        <v>56</v>
      </c>
    </row>
    <row r="523" spans="1:18" ht="12.75">
      <c r="A523" s="2" t="s">
        <v>159</v>
      </c>
      <c r="B523" s="364" t="s">
        <v>257</v>
      </c>
      <c r="C523" s="364"/>
      <c r="D523" s="114"/>
      <c r="E523" s="198">
        <v>50</v>
      </c>
      <c r="F523" s="198">
        <v>42</v>
      </c>
      <c r="G523" s="198">
        <v>38</v>
      </c>
      <c r="H523" s="198">
        <v>5</v>
      </c>
      <c r="I523" s="114"/>
      <c r="J523" s="114"/>
      <c r="K523" s="114"/>
      <c r="L523" s="114"/>
      <c r="M523" s="114"/>
      <c r="Q523" s="147">
        <f>SUM(H523)</f>
        <v>5</v>
      </c>
      <c r="R523" s="90">
        <f>SUM(E523:G523)</f>
        <v>130</v>
      </c>
    </row>
    <row r="524" spans="2:20" ht="13.5" thickBot="1">
      <c r="B524" s="91"/>
      <c r="C524" s="124"/>
      <c r="D524" s="114"/>
      <c r="E524" s="163">
        <f>SUM(E519:E523)</f>
        <v>118</v>
      </c>
      <c r="F524" s="163">
        <f>SUM(F519:F523)</f>
        <v>142</v>
      </c>
      <c r="G524" s="163">
        <f>SUM(G519:G523)</f>
        <v>99</v>
      </c>
      <c r="H524" s="163">
        <f>SUM(H519:H523)</f>
        <v>14</v>
      </c>
      <c r="I524" s="114"/>
      <c r="J524" s="114"/>
      <c r="K524" s="114"/>
      <c r="L524" s="114"/>
      <c r="M524" s="114"/>
      <c r="O524" s="2"/>
      <c r="P524" s="143" t="s">
        <v>156</v>
      </c>
      <c r="Q524" s="163">
        <f>SUM(Q519:Q523)</f>
        <v>14</v>
      </c>
      <c r="R524" s="163">
        <f>SUM(R519:R523)</f>
        <v>359</v>
      </c>
      <c r="S524" s="114"/>
      <c r="T524" s="150"/>
    </row>
    <row r="525" spans="2:20" ht="14.25" thickBot="1" thickTop="1">
      <c r="B525" s="91"/>
      <c r="C525" s="124"/>
      <c r="D525" s="114"/>
      <c r="E525" s="134"/>
      <c r="F525" s="134"/>
      <c r="G525" s="134"/>
      <c r="H525" s="134"/>
      <c r="I525" s="114"/>
      <c r="J525" s="114"/>
      <c r="K525" s="114"/>
      <c r="L525" s="114"/>
      <c r="M525" s="114"/>
      <c r="O525" s="2"/>
      <c r="Q525" s="134"/>
      <c r="R525" s="134"/>
      <c r="S525" s="114"/>
      <c r="T525" s="150"/>
    </row>
    <row r="526" spans="2:20" ht="12.75">
      <c r="B526" s="91"/>
      <c r="C526" s="124"/>
      <c r="D526" s="114"/>
      <c r="E526" s="43" t="s">
        <v>142</v>
      </c>
      <c r="F526" s="44" t="s">
        <v>143</v>
      </c>
      <c r="G526" s="43" t="s">
        <v>144</v>
      </c>
      <c r="H526" s="44" t="s">
        <v>143</v>
      </c>
      <c r="I526" s="43" t="s">
        <v>145</v>
      </c>
      <c r="J526" s="44" t="s">
        <v>143</v>
      </c>
      <c r="K526" s="43" t="s">
        <v>146</v>
      </c>
      <c r="L526" s="44" t="s">
        <v>143</v>
      </c>
      <c r="M526" s="43" t="s">
        <v>147</v>
      </c>
      <c r="N526" s="44" t="s">
        <v>143</v>
      </c>
      <c r="O526" s="45" t="s">
        <v>148</v>
      </c>
      <c r="S526" s="114"/>
      <c r="T526" s="150"/>
    </row>
    <row r="527" spans="1:18" ht="12.75">
      <c r="A527" s="2" t="s">
        <v>160</v>
      </c>
      <c r="B527" s="364" t="s">
        <v>253</v>
      </c>
      <c r="C527" s="364"/>
      <c r="D527" s="118"/>
      <c r="E527" s="19">
        <v>1</v>
      </c>
      <c r="F527" s="20">
        <v>19</v>
      </c>
      <c r="G527" s="19">
        <v>1</v>
      </c>
      <c r="H527" s="20">
        <v>21</v>
      </c>
      <c r="I527" s="19">
        <v>1</v>
      </c>
      <c r="J527" s="20">
        <v>13</v>
      </c>
      <c r="K527" s="19">
        <v>1</v>
      </c>
      <c r="L527" s="20">
        <v>20</v>
      </c>
      <c r="M527" s="19"/>
      <c r="N527" s="20"/>
      <c r="O527" s="25"/>
      <c r="P527" s="143"/>
      <c r="Q527" s="19">
        <f>SUM(E527+G527+I527+K527+M527+O527)</f>
        <v>4</v>
      </c>
      <c r="R527" s="25">
        <f>SUM(F527+H527+J527+L527+N527)</f>
        <v>73</v>
      </c>
    </row>
    <row r="528" spans="1:18" ht="12.75">
      <c r="A528" s="2" t="s">
        <v>160</v>
      </c>
      <c r="B528" s="364" t="s">
        <v>257</v>
      </c>
      <c r="C528" s="364"/>
      <c r="D528" s="118"/>
      <c r="E528" s="21">
        <v>2</v>
      </c>
      <c r="F528" s="22">
        <v>49</v>
      </c>
      <c r="G528" s="21">
        <v>3</v>
      </c>
      <c r="H528" s="22">
        <v>53</v>
      </c>
      <c r="I528" s="21">
        <v>3</v>
      </c>
      <c r="J528" s="22">
        <v>62</v>
      </c>
      <c r="K528" s="21">
        <v>3</v>
      </c>
      <c r="L528" s="22">
        <v>70</v>
      </c>
      <c r="M528" s="21">
        <v>3</v>
      </c>
      <c r="N528" s="22">
        <v>73</v>
      </c>
      <c r="O528" s="26"/>
      <c r="Q528" s="21">
        <f>SUM(E528+G528+I528+K528+M528+O528)</f>
        <v>14</v>
      </c>
      <c r="R528" s="26">
        <f>SUM(F528+H528+J528+L528+N528)</f>
        <v>307</v>
      </c>
    </row>
    <row r="529" spans="1:18" ht="12.75">
      <c r="A529" s="2" t="s">
        <v>160</v>
      </c>
      <c r="B529" s="364" t="s">
        <v>254</v>
      </c>
      <c r="C529" s="364"/>
      <c r="D529" s="118"/>
      <c r="E529" s="188">
        <v>1</v>
      </c>
      <c r="F529" s="189">
        <v>18</v>
      </c>
      <c r="G529" s="188">
        <v>1</v>
      </c>
      <c r="H529" s="189">
        <v>15</v>
      </c>
      <c r="I529" s="188">
        <v>1</v>
      </c>
      <c r="J529" s="189">
        <v>18</v>
      </c>
      <c r="K529" s="188">
        <v>1</v>
      </c>
      <c r="L529" s="189">
        <v>16</v>
      </c>
      <c r="M529" s="188">
        <v>1</v>
      </c>
      <c r="N529" s="189">
        <v>20</v>
      </c>
      <c r="O529" s="26"/>
      <c r="Q529" s="21">
        <f>SUM(E529+G529+I529+K529+M529+O529)</f>
        <v>5</v>
      </c>
      <c r="R529" s="26">
        <f>SUM(F529+H529+J529+L529+N529)</f>
        <v>87</v>
      </c>
    </row>
    <row r="530" spans="1:18" ht="12.75">
      <c r="A530" s="2" t="s">
        <v>160</v>
      </c>
      <c r="B530" s="364" t="s">
        <v>258</v>
      </c>
      <c r="C530" s="364"/>
      <c r="D530" s="118"/>
      <c r="E530" s="194">
        <v>2</v>
      </c>
      <c r="F530" s="195">
        <v>34</v>
      </c>
      <c r="G530" s="194">
        <v>2</v>
      </c>
      <c r="H530" s="195">
        <v>39</v>
      </c>
      <c r="I530" s="194">
        <v>2</v>
      </c>
      <c r="J530" s="195">
        <v>37</v>
      </c>
      <c r="K530" s="194">
        <v>2</v>
      </c>
      <c r="L530" s="195">
        <v>37</v>
      </c>
      <c r="M530" s="194">
        <v>2</v>
      </c>
      <c r="N530" s="195">
        <v>32</v>
      </c>
      <c r="O530" s="27"/>
      <c r="Q530" s="32">
        <f>SUM(E530+G530+I530+K530+M530+O530)</f>
        <v>10</v>
      </c>
      <c r="R530" s="27">
        <f>SUM(F530+H530+J530+L530+N530)</f>
        <v>179</v>
      </c>
    </row>
    <row r="531" spans="2:20" ht="13.5" thickBot="1">
      <c r="B531" s="91"/>
      <c r="C531" s="124"/>
      <c r="D531" s="114"/>
      <c r="E531" s="139">
        <f>SUM(E527:E530)</f>
        <v>6</v>
      </c>
      <c r="F531" s="139">
        <f aca="true" t="shared" si="55" ref="F531:O531">SUM(F527:F530)</f>
        <v>120</v>
      </c>
      <c r="G531" s="139">
        <f t="shared" si="55"/>
        <v>7</v>
      </c>
      <c r="H531" s="139">
        <f t="shared" si="55"/>
        <v>128</v>
      </c>
      <c r="I531" s="139">
        <f t="shared" si="55"/>
        <v>7</v>
      </c>
      <c r="J531" s="139">
        <f t="shared" si="55"/>
        <v>130</v>
      </c>
      <c r="K531" s="139">
        <f t="shared" si="55"/>
        <v>7</v>
      </c>
      <c r="L531" s="139">
        <f t="shared" si="55"/>
        <v>143</v>
      </c>
      <c r="M531" s="139">
        <f t="shared" si="55"/>
        <v>6</v>
      </c>
      <c r="N531" s="139">
        <f t="shared" si="55"/>
        <v>125</v>
      </c>
      <c r="O531" s="140">
        <f t="shared" si="55"/>
        <v>0</v>
      </c>
      <c r="P531" s="143" t="s">
        <v>157</v>
      </c>
      <c r="Q531" s="34">
        <f>SUM(Q527:Q530)</f>
        <v>33</v>
      </c>
      <c r="R531" s="39">
        <f>SUM(R527:R530)</f>
        <v>646</v>
      </c>
      <c r="S531" s="114"/>
      <c r="T531" s="150"/>
    </row>
    <row r="532" spans="2:20" ht="14.25" thickBot="1" thickTop="1">
      <c r="B532" s="91"/>
      <c r="C532" s="12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S532" s="114"/>
      <c r="T532" s="150"/>
    </row>
    <row r="533" spans="2:20" ht="12.75">
      <c r="B533" s="91"/>
      <c r="C533" s="124"/>
      <c r="D533" s="114"/>
      <c r="E533" s="43" t="s">
        <v>142</v>
      </c>
      <c r="F533" s="44" t="s">
        <v>143</v>
      </c>
      <c r="G533" s="43" t="s">
        <v>144</v>
      </c>
      <c r="H533" s="44" t="s">
        <v>143</v>
      </c>
      <c r="I533" s="43" t="s">
        <v>145</v>
      </c>
      <c r="J533" s="44" t="s">
        <v>143</v>
      </c>
      <c r="Q533" s="40"/>
      <c r="S533" s="114"/>
      <c r="T533" s="150"/>
    </row>
    <row r="534" spans="1:18" ht="13.5" thickBot="1">
      <c r="A534" s="2" t="s">
        <v>267</v>
      </c>
      <c r="B534" s="364" t="s">
        <v>253</v>
      </c>
      <c r="C534" s="364"/>
      <c r="D534" s="118"/>
      <c r="E534" s="179">
        <v>7</v>
      </c>
      <c r="F534" s="251">
        <v>148</v>
      </c>
      <c r="G534" s="179">
        <v>5</v>
      </c>
      <c r="H534" s="251">
        <v>108</v>
      </c>
      <c r="I534" s="179">
        <v>6</v>
      </c>
      <c r="J534" s="251">
        <v>130</v>
      </c>
      <c r="K534" s="123"/>
      <c r="L534" s="123"/>
      <c r="M534" s="123"/>
      <c r="N534" s="123"/>
      <c r="O534" s="123"/>
      <c r="P534" s="143" t="s">
        <v>268</v>
      </c>
      <c r="Q534" s="179">
        <f>SUM(E534+G534+I534)</f>
        <v>18</v>
      </c>
      <c r="R534" s="175">
        <f>SUM(F534+H534+J534)</f>
        <v>386</v>
      </c>
    </row>
    <row r="535" spans="3:20" ht="13.5" thickTop="1">
      <c r="C535" s="2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S535" s="114"/>
      <c r="T535" s="150"/>
    </row>
    <row r="536" spans="1:20" ht="12.75">
      <c r="A536" s="6"/>
      <c r="B536" s="121"/>
      <c r="C536" s="6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6"/>
      <c r="O536" s="6"/>
      <c r="P536" s="6"/>
      <c r="Q536" s="6"/>
      <c r="R536" s="6"/>
      <c r="S536" s="122"/>
      <c r="T536" s="150"/>
    </row>
    <row r="537" spans="2:20" ht="12.75">
      <c r="B537" s="2"/>
      <c r="C537" s="2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S537" s="114"/>
      <c r="T537" s="150"/>
    </row>
    <row r="538" spans="1:20" ht="33.75">
      <c r="A538" s="306"/>
      <c r="B538" s="306"/>
      <c r="C538" s="306"/>
      <c r="D538" s="150"/>
      <c r="E538" s="308" t="s">
        <v>155</v>
      </c>
      <c r="F538" s="308" t="s">
        <v>153</v>
      </c>
      <c r="G538" s="308" t="s">
        <v>154</v>
      </c>
      <c r="H538" s="308" t="s">
        <v>158</v>
      </c>
      <c r="I538" s="224"/>
      <c r="J538" s="224"/>
      <c r="K538" s="224"/>
      <c r="L538" s="224"/>
      <c r="M538" s="224"/>
      <c r="N538" s="224"/>
      <c r="O538" s="224"/>
      <c r="P538" s="224"/>
      <c r="Q538" s="136" t="s">
        <v>149</v>
      </c>
      <c r="R538" s="136" t="s">
        <v>143</v>
      </c>
      <c r="S538" s="114"/>
      <c r="T538" s="150"/>
    </row>
    <row r="539" spans="1:20" ht="39.75" customHeight="1">
      <c r="A539" s="361" t="s">
        <v>328</v>
      </c>
      <c r="B539" s="361"/>
      <c r="C539" s="361"/>
      <c r="D539" s="150"/>
      <c r="E539" s="309">
        <f>SUM(E524+E499+E477+E438+E415+E391+E368+E347+E329+E306+E282+E255+E232+E214+E197+E171+E145+E123+E103+E83+E60+E35+E10)</f>
        <v>1091</v>
      </c>
      <c r="F539" s="309">
        <f>SUM(F524+F499+F477+F438+F415+F391+F368+F347+F329+F306+F282+F255+F232+F214+F197+F171+F145+F123+F103+F83+F60+F35+F10)</f>
        <v>1128</v>
      </c>
      <c r="G539" s="309">
        <f>SUM(G524+G499+G477+G438+G415+G391+G368+G347+G329+G306+G282+G255+G232+G214+G197+G171+G145+G123+G103+G83+G60+G35+G10)</f>
        <v>919</v>
      </c>
      <c r="H539" s="309">
        <f>SUM(H524+H499+H477+H438+H415+H391+H368+H347+H329+H306+H282+H255+H232+H214+H197+H171+H145+H123+H103+H83+H60+H35+H10)</f>
        <v>132</v>
      </c>
      <c r="I539" s="224"/>
      <c r="J539" s="224"/>
      <c r="K539" s="224"/>
      <c r="L539" s="224"/>
      <c r="M539" s="224"/>
      <c r="N539" s="224"/>
      <c r="O539" s="224"/>
      <c r="P539" s="310"/>
      <c r="Q539" s="311">
        <f>SUM(H539)</f>
        <v>132</v>
      </c>
      <c r="R539" s="352">
        <f>SUM(E539:G539)</f>
        <v>3138</v>
      </c>
      <c r="S539" s="114"/>
      <c r="T539" s="150"/>
    </row>
    <row r="540" spans="1:20" ht="12.75">
      <c r="A540" s="150"/>
      <c r="B540" s="150"/>
      <c r="C540" s="94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353"/>
      <c r="S540" s="114"/>
      <c r="T540" s="150"/>
    </row>
    <row r="541" spans="1:20" ht="12.75">
      <c r="A541" s="224"/>
      <c r="B541" s="150"/>
      <c r="C541" s="224"/>
      <c r="D541" s="94"/>
      <c r="E541" s="312" t="s">
        <v>142</v>
      </c>
      <c r="F541" s="312" t="s">
        <v>143</v>
      </c>
      <c r="G541" s="312" t="s">
        <v>144</v>
      </c>
      <c r="H541" s="312" t="s">
        <v>143</v>
      </c>
      <c r="I541" s="312" t="s">
        <v>145</v>
      </c>
      <c r="J541" s="312" t="s">
        <v>143</v>
      </c>
      <c r="K541" s="312" t="s">
        <v>146</v>
      </c>
      <c r="L541" s="312" t="s">
        <v>143</v>
      </c>
      <c r="M541" s="312" t="s">
        <v>147</v>
      </c>
      <c r="N541" s="312" t="s">
        <v>143</v>
      </c>
      <c r="O541" s="312" t="s">
        <v>148</v>
      </c>
      <c r="P541" s="224"/>
      <c r="Q541" s="224"/>
      <c r="R541" s="340"/>
      <c r="S541" s="2"/>
      <c r="T541" s="94"/>
    </row>
    <row r="542" spans="1:20" ht="49.5" customHeight="1">
      <c r="A542" s="361" t="s">
        <v>329</v>
      </c>
      <c r="B542" s="361"/>
      <c r="C542" s="361"/>
      <c r="D542" s="94"/>
      <c r="E542" s="351">
        <f>SUM(E531+E505+E483+E461+E446+E420+E400+E371+E350+E332+E314+E287+E264+E238+E217+E200+E179+E150+E128+E109+E86+E66+E41+E15)</f>
        <v>62</v>
      </c>
      <c r="F542" s="352">
        <f aca="true" t="shared" si="56" ref="F542:O542">SUM(F531+F505+F483+F461+F446+F420+F400+F371+F350+F332+F314+F287+F264+F238+F217+F200+F179+F150+F128+F109+F86+F66+F41+F15)</f>
        <v>1176</v>
      </c>
      <c r="G542" s="351">
        <f t="shared" si="56"/>
        <v>66</v>
      </c>
      <c r="H542" s="352">
        <f t="shared" si="56"/>
        <v>1168</v>
      </c>
      <c r="I542" s="351">
        <f t="shared" si="56"/>
        <v>66</v>
      </c>
      <c r="J542" s="352">
        <f t="shared" si="56"/>
        <v>1263</v>
      </c>
      <c r="K542" s="351">
        <f t="shared" si="56"/>
        <v>73</v>
      </c>
      <c r="L542" s="352">
        <f t="shared" si="56"/>
        <v>1232</v>
      </c>
      <c r="M542" s="351">
        <f t="shared" si="56"/>
        <v>72</v>
      </c>
      <c r="N542" s="352">
        <f t="shared" si="56"/>
        <v>1315</v>
      </c>
      <c r="O542" s="351">
        <f t="shared" si="56"/>
        <v>16</v>
      </c>
      <c r="P542" s="310"/>
      <c r="Q542" s="313">
        <f>SUM(E542+G542+I542+K542+M542+O542)</f>
        <v>355</v>
      </c>
      <c r="R542" s="352">
        <f>SUM(F542+H542+J542+L542+N542+P542)</f>
        <v>6154</v>
      </c>
      <c r="S542" s="2"/>
      <c r="T542" s="94"/>
    </row>
    <row r="543" spans="1:20" ht="12.75">
      <c r="A543" s="224"/>
      <c r="B543" s="94"/>
      <c r="C543" s="224"/>
      <c r="D543" s="94"/>
      <c r="E543" s="94"/>
      <c r="F543" s="94"/>
      <c r="G543" s="94"/>
      <c r="H543" s="94"/>
      <c r="I543" s="94"/>
      <c r="J543" s="224"/>
      <c r="K543" s="224"/>
      <c r="L543" s="224"/>
      <c r="M543" s="224"/>
      <c r="N543" s="224"/>
      <c r="O543" s="224"/>
      <c r="P543" s="224"/>
      <c r="Q543" s="224"/>
      <c r="R543" s="340"/>
      <c r="S543" s="2"/>
      <c r="T543" s="94"/>
    </row>
    <row r="544" spans="1:18" ht="12.75">
      <c r="A544" s="224"/>
      <c r="B544" s="224"/>
      <c r="C544" s="224"/>
      <c r="D544" s="224"/>
      <c r="E544" s="312" t="s">
        <v>142</v>
      </c>
      <c r="F544" s="312" t="s">
        <v>143</v>
      </c>
      <c r="G544" s="312" t="s">
        <v>144</v>
      </c>
      <c r="H544" s="312" t="s">
        <v>143</v>
      </c>
      <c r="I544" s="312" t="s">
        <v>145</v>
      </c>
      <c r="J544" s="312" t="s">
        <v>143</v>
      </c>
      <c r="K544" s="356" t="s">
        <v>148</v>
      </c>
      <c r="L544" s="357"/>
      <c r="M544" s="224"/>
      <c r="N544" s="224"/>
      <c r="O544" s="224"/>
      <c r="P544" s="224"/>
      <c r="Q544" s="224"/>
      <c r="R544" s="340"/>
    </row>
    <row r="545" spans="1:18" ht="36.75" customHeight="1">
      <c r="A545" s="361" t="s">
        <v>330</v>
      </c>
      <c r="B545" s="361"/>
      <c r="C545" s="361"/>
      <c r="D545" s="224"/>
      <c r="E545" s="314">
        <f aca="true" t="shared" si="57" ref="E545:J545">SUM(E534+E510+E488+E464+E452+E423+E406+E376+E357+E338+E320+E293+E271+E241+E220+E205+E186+E156+E134+E112+E92+E72+E47+E20)</f>
        <v>97</v>
      </c>
      <c r="F545" s="352">
        <f t="shared" si="57"/>
        <v>1915</v>
      </c>
      <c r="G545" s="314">
        <f t="shared" si="57"/>
        <v>94</v>
      </c>
      <c r="H545" s="352">
        <f t="shared" si="57"/>
        <v>1863</v>
      </c>
      <c r="I545" s="314">
        <f t="shared" si="57"/>
        <v>103</v>
      </c>
      <c r="J545" s="352">
        <f t="shared" si="57"/>
        <v>1982</v>
      </c>
      <c r="K545" s="314">
        <f>SUM(K133+K71)</f>
        <v>2</v>
      </c>
      <c r="L545" s="315"/>
      <c r="M545" s="315"/>
      <c r="N545" s="315"/>
      <c r="O545" s="315"/>
      <c r="P545" s="315"/>
      <c r="Q545" s="314">
        <f>SUM(E545+G545+I545+K545)</f>
        <v>296</v>
      </c>
      <c r="R545" s="352">
        <f>SUM(F545+H545+J545)</f>
        <v>5760</v>
      </c>
    </row>
    <row r="546" spans="1:18" ht="12.75">
      <c r="A546" s="224"/>
      <c r="B546" s="224"/>
      <c r="C546" s="224"/>
      <c r="D546" s="224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</row>
    <row r="547" spans="1:18" ht="15.75">
      <c r="A547" s="224"/>
      <c r="B547" s="224"/>
      <c r="C547" s="224"/>
      <c r="D547" s="224"/>
      <c r="E547" s="154"/>
      <c r="F547" s="154"/>
      <c r="G547" s="154"/>
      <c r="H547" s="154"/>
      <c r="I547" s="154"/>
      <c r="J547" s="363" t="s">
        <v>167</v>
      </c>
      <c r="K547" s="363"/>
      <c r="L547" s="363" t="s">
        <v>168</v>
      </c>
      <c r="M547" s="363"/>
      <c r="N547" s="224"/>
      <c r="O547" s="224"/>
      <c r="P547" s="224"/>
      <c r="Q547" s="224"/>
      <c r="R547" s="224"/>
    </row>
    <row r="548" spans="1:18" ht="20.25">
      <c r="A548" s="224"/>
      <c r="B548" s="224"/>
      <c r="C548" s="224"/>
      <c r="D548" s="224"/>
      <c r="E548" s="358" t="s">
        <v>152</v>
      </c>
      <c r="F548" s="358"/>
      <c r="G548" s="358"/>
      <c r="H548" s="358"/>
      <c r="I548" s="358"/>
      <c r="J548" s="359">
        <f>SUM(Q539+Q542+Q545)</f>
        <v>783</v>
      </c>
      <c r="K548" s="359"/>
      <c r="L548" s="360">
        <f>SUM(R539+R542+R545)</f>
        <v>15052</v>
      </c>
      <c r="M548" s="360"/>
      <c r="N548" s="224"/>
      <c r="O548" s="224"/>
      <c r="P548" s="224"/>
      <c r="Q548" s="224"/>
      <c r="R548" s="224"/>
    </row>
    <row r="549" spans="1:18" ht="12.75">
      <c r="A549" s="224"/>
      <c r="B549" s="224"/>
      <c r="C549" s="224"/>
      <c r="D549" s="224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</row>
    <row r="553" spans="5:15" ht="15">
      <c r="E553" s="211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</row>
    <row r="585" spans="3:9" ht="20.25">
      <c r="C585" s="238"/>
      <c r="D585" s="227"/>
      <c r="E585" s="227"/>
      <c r="F585" s="227"/>
      <c r="G585" s="227"/>
      <c r="H585" s="227"/>
      <c r="I585" s="227"/>
    </row>
    <row r="586" spans="3:6" ht="15.75">
      <c r="C586" s="11"/>
      <c r="D586" s="113"/>
      <c r="E586" s="113"/>
      <c r="F586" s="113"/>
    </row>
    <row r="587" spans="2:13" ht="12.75">
      <c r="B587" s="114"/>
      <c r="C587" s="114"/>
      <c r="D587" s="115"/>
      <c r="E587" s="115"/>
      <c r="F587" s="115"/>
      <c r="G587" s="114"/>
      <c r="H587" s="115"/>
      <c r="I587" s="114"/>
      <c r="J587" s="115"/>
      <c r="K587" s="114"/>
      <c r="L587" s="115"/>
      <c r="M587" s="114"/>
    </row>
    <row r="588" spans="2:13" ht="12.75"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</row>
    <row r="589" spans="1:2" ht="15">
      <c r="A589" s="116"/>
      <c r="B589" s="116"/>
    </row>
    <row r="590" spans="1:19" ht="12.75">
      <c r="A590" s="12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20" ht="12.75">
      <c r="A591" s="1"/>
      <c r="B591" s="125"/>
      <c r="C591" s="125"/>
      <c r="D591" s="125"/>
      <c r="E591" s="125"/>
      <c r="F591" s="125"/>
      <c r="G591" s="125"/>
      <c r="H591" s="125"/>
      <c r="I591" s="125"/>
      <c r="J591" s="1"/>
      <c r="K591" s="1"/>
      <c r="L591" s="1"/>
      <c r="M591" s="1"/>
      <c r="N591" s="1"/>
      <c r="O591" s="1"/>
      <c r="P591" s="1"/>
      <c r="Q591" s="1"/>
      <c r="R591" s="1"/>
      <c r="S591" s="123"/>
      <c r="T591" s="150"/>
    </row>
    <row r="592" spans="1:19" ht="12.75">
      <c r="A592" s="1"/>
      <c r="B592" s="1"/>
      <c r="C592" s="125"/>
      <c r="D592" s="125"/>
      <c r="E592" s="125"/>
      <c r="F592" s="125"/>
      <c r="G592" s="125"/>
      <c r="H592" s="125"/>
      <c r="I592" s="125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>
      <c r="A595" s="126"/>
      <c r="B595" s="23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12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20" ht="12.75">
      <c r="A597" s="125"/>
      <c r="B597" s="125"/>
      <c r="C597" s="125"/>
      <c r="D597" s="125"/>
      <c r="E597" s="125"/>
      <c r="F597" s="125"/>
      <c r="G597" s="125"/>
      <c r="H597" s="125"/>
      <c r="I597" s="125"/>
      <c r="J597" s="1"/>
      <c r="K597" s="1"/>
      <c r="L597" s="1"/>
      <c r="M597" s="1"/>
      <c r="N597" s="1"/>
      <c r="O597" s="1"/>
      <c r="P597" s="1"/>
      <c r="Q597" s="1"/>
      <c r="R597" s="1"/>
      <c r="S597" s="123"/>
      <c r="T597" s="150"/>
    </row>
    <row r="598" spans="1:19" ht="12.75">
      <c r="A598" s="125"/>
      <c r="B598" s="1"/>
      <c r="C598" s="125"/>
      <c r="D598" s="125"/>
      <c r="E598" s="125"/>
      <c r="F598" s="125"/>
      <c r="G598" s="125"/>
      <c r="H598" s="125"/>
      <c r="I598" s="125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>
      <c r="A601" s="126"/>
      <c r="B601" s="12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125"/>
      <c r="B602" s="1"/>
      <c r="C602" s="1"/>
      <c r="D602" s="125"/>
      <c r="E602" s="125"/>
      <c r="F602" s="125"/>
      <c r="G602" s="125"/>
      <c r="H602" s="125"/>
      <c r="I602" s="125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20" ht="12.75">
      <c r="A603" s="1"/>
      <c r="B603" s="125"/>
      <c r="C603" s="125"/>
      <c r="D603" s="125"/>
      <c r="E603" s="125"/>
      <c r="F603" s="125"/>
      <c r="G603" s="125"/>
      <c r="H603" s="125"/>
      <c r="I603" s="125"/>
      <c r="J603" s="1"/>
      <c r="K603" s="1"/>
      <c r="L603" s="1"/>
      <c r="M603" s="1"/>
      <c r="N603" s="1"/>
      <c r="O603" s="1"/>
      <c r="P603" s="1"/>
      <c r="Q603" s="1"/>
      <c r="R603" s="1"/>
      <c r="S603" s="123"/>
      <c r="T603" s="150"/>
    </row>
    <row r="604" spans="1:20" ht="12.75">
      <c r="A604" s="1"/>
      <c r="B604" s="1"/>
      <c r="C604" s="125"/>
      <c r="D604" s="125"/>
      <c r="E604" s="125"/>
      <c r="F604" s="125"/>
      <c r="G604" s="125"/>
      <c r="H604" s="125"/>
      <c r="I604" s="125"/>
      <c r="J604" s="1"/>
      <c r="K604" s="1"/>
      <c r="L604" s="1"/>
      <c r="M604" s="1"/>
      <c r="N604" s="1"/>
      <c r="O604" s="1"/>
      <c r="P604" s="1"/>
      <c r="Q604" s="1"/>
      <c r="R604" s="1"/>
      <c r="S604" s="123"/>
      <c r="T604" s="150"/>
    </row>
    <row r="605" spans="1:1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>
      <c r="A607" s="126"/>
      <c r="B607" s="12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12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20" ht="12.75">
      <c r="A609" s="1"/>
      <c r="B609" s="125"/>
      <c r="C609" s="125"/>
      <c r="D609" s="125"/>
      <c r="E609" s="125"/>
      <c r="F609" s="125"/>
      <c r="G609" s="125"/>
      <c r="H609" s="125"/>
      <c r="I609" s="125"/>
      <c r="J609" s="1"/>
      <c r="K609" s="1"/>
      <c r="L609" s="1"/>
      <c r="M609" s="1"/>
      <c r="N609" s="1"/>
      <c r="O609" s="1"/>
      <c r="P609" s="1"/>
      <c r="Q609" s="1"/>
      <c r="R609" s="1"/>
      <c r="S609" s="123"/>
      <c r="T609" s="150"/>
    </row>
    <row r="610" spans="1:19" ht="12.75">
      <c r="A610" s="1"/>
      <c r="B610" s="1"/>
      <c r="C610" s="125"/>
      <c r="D610" s="125"/>
      <c r="E610" s="125"/>
      <c r="F610" s="125"/>
      <c r="G610" s="125"/>
      <c r="H610" s="125"/>
      <c r="I610" s="125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>
      <c r="A613" s="126"/>
      <c r="B613" s="12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12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20" ht="12.75">
      <c r="A615" s="1"/>
      <c r="B615" s="125"/>
      <c r="C615" s="125"/>
      <c r="D615" s="125"/>
      <c r="E615" s="125"/>
      <c r="F615" s="125"/>
      <c r="G615" s="125"/>
      <c r="H615" s="125"/>
      <c r="I615" s="125"/>
      <c r="J615" s="1"/>
      <c r="K615" s="1"/>
      <c r="L615" s="1"/>
      <c r="M615" s="1"/>
      <c r="N615" s="1"/>
      <c r="O615" s="1"/>
      <c r="P615" s="1"/>
      <c r="Q615" s="1"/>
      <c r="R615" s="1"/>
      <c r="S615" s="123"/>
      <c r="T615" s="150"/>
    </row>
    <row r="616" spans="1:19" ht="12.75">
      <c r="A616" s="1"/>
      <c r="B616" s="1"/>
      <c r="C616" s="125"/>
      <c r="D616" s="125"/>
      <c r="E616" s="125"/>
      <c r="F616" s="125"/>
      <c r="G616" s="125"/>
      <c r="H616" s="125"/>
      <c r="I616" s="125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>
      <c r="A619" s="126"/>
      <c r="B619" s="23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34"/>
      <c r="O619" s="123"/>
      <c r="P619" s="123"/>
      <c r="Q619" s="123"/>
      <c r="R619" s="123"/>
      <c r="S619" s="1"/>
    </row>
    <row r="620" spans="1:20" ht="12.75">
      <c r="A620" s="12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23"/>
      <c r="O620" s="123"/>
      <c r="P620" s="123"/>
      <c r="Q620" s="123"/>
      <c r="R620" s="123"/>
      <c r="S620" s="123"/>
      <c r="T620" s="150"/>
    </row>
    <row r="621" spans="1:20" ht="12.75">
      <c r="A621" s="1"/>
      <c r="B621" s="125"/>
      <c r="C621" s="125"/>
      <c r="D621" s="125"/>
      <c r="E621" s="125"/>
      <c r="F621" s="125"/>
      <c r="G621" s="125"/>
      <c r="H621" s="125"/>
      <c r="I621" s="125"/>
      <c r="J621" s="1"/>
      <c r="K621" s="1"/>
      <c r="L621" s="1"/>
      <c r="M621" s="1"/>
      <c r="N621" s="1"/>
      <c r="O621" s="1"/>
      <c r="P621" s="1"/>
      <c r="Q621" s="1"/>
      <c r="R621" s="1"/>
      <c r="S621" s="123"/>
      <c r="T621" s="150"/>
    </row>
    <row r="622" spans="1:1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>
      <c r="A625" s="126"/>
      <c r="B625" s="12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12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1"/>
      <c r="B627" s="1"/>
      <c r="C627" s="12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33"/>
      <c r="O627" s="1"/>
      <c r="P627" s="1"/>
      <c r="Q627" s="1"/>
      <c r="R627" s="1"/>
      <c r="S627" s="1"/>
    </row>
    <row r="628" spans="1:19" ht="12.75">
      <c r="A628" s="1"/>
      <c r="B628" s="1"/>
      <c r="C628" s="12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1"/>
      <c r="B629" s="1"/>
      <c r="C629" s="12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20" ht="12.75">
      <c r="A631" s="1"/>
      <c r="B631" s="125"/>
      <c r="C631" s="125"/>
      <c r="D631" s="125"/>
      <c r="E631" s="125"/>
      <c r="F631" s="125"/>
      <c r="G631" s="125"/>
      <c r="H631" s="125"/>
      <c r="I631" s="125"/>
      <c r="J631" s="1"/>
      <c r="K631" s="1"/>
      <c r="L631" s="1"/>
      <c r="M631" s="1"/>
      <c r="N631" s="1"/>
      <c r="O631" s="1"/>
      <c r="P631" s="1"/>
      <c r="Q631" s="1"/>
      <c r="R631" s="1"/>
      <c r="S631" s="123"/>
      <c r="T631" s="150"/>
    </row>
    <row r="632" spans="1:1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20" ht="12.75">
      <c r="A633" s="1"/>
      <c r="B633" s="125"/>
      <c r="C633" s="1"/>
      <c r="D633" s="125"/>
      <c r="E633" s="125"/>
      <c r="F633" s="125"/>
      <c r="G633" s="125"/>
      <c r="H633" s="125"/>
      <c r="I633" s="125"/>
      <c r="J633" s="1"/>
      <c r="K633" s="1"/>
      <c r="L633" s="1"/>
      <c r="M633" s="1"/>
      <c r="N633" s="1"/>
      <c r="O633" s="1"/>
      <c r="P633" s="1"/>
      <c r="Q633" s="1"/>
      <c r="R633" s="1"/>
      <c r="S633" s="125"/>
      <c r="T633" s="94"/>
    </row>
    <row r="634" spans="1:20" ht="12.75">
      <c r="A634" s="1"/>
      <c r="B634" s="125"/>
      <c r="C634" s="1"/>
      <c r="D634" s="125"/>
      <c r="E634" s="125"/>
      <c r="F634" s="125"/>
      <c r="G634" s="125"/>
      <c r="H634" s="125"/>
      <c r="I634" s="125"/>
      <c r="J634" s="1"/>
      <c r="K634" s="1"/>
      <c r="L634" s="1"/>
      <c r="M634" s="1"/>
      <c r="N634" s="1"/>
      <c r="O634" s="1"/>
      <c r="P634" s="1"/>
      <c r="Q634" s="1"/>
      <c r="R634" s="1"/>
      <c r="S634" s="125"/>
      <c r="T634" s="94"/>
    </row>
    <row r="635" spans="1:20" ht="15.75">
      <c r="A635" s="125"/>
      <c r="B635" s="1"/>
      <c r="C635" s="12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35"/>
      <c r="T635" s="153"/>
    </row>
    <row r="636" spans="1:20" ht="15.75">
      <c r="A636" s="125"/>
      <c r="B636" s="1"/>
      <c r="C636" s="125"/>
      <c r="D636" s="131"/>
      <c r="E636" s="131"/>
      <c r="F636" s="131"/>
      <c r="G636" s="131"/>
      <c r="H636" s="131"/>
      <c r="I636" s="131"/>
      <c r="J636" s="1"/>
      <c r="K636" s="1"/>
      <c r="L636" s="1"/>
      <c r="M636" s="1"/>
      <c r="N636" s="131"/>
      <c r="O636" s="1"/>
      <c r="P636" s="1"/>
      <c r="Q636" s="1"/>
      <c r="R636" s="1"/>
      <c r="S636" s="131"/>
      <c r="T636" s="154"/>
    </row>
    <row r="637" spans="1:20" ht="15.75">
      <c r="A637" s="125"/>
      <c r="B637" s="1"/>
      <c r="C637" s="125"/>
      <c r="D637" s="131"/>
      <c r="E637" s="131"/>
      <c r="F637" s="131"/>
      <c r="G637" s="131"/>
      <c r="H637" s="131"/>
      <c r="I637" s="131"/>
      <c r="J637" s="1"/>
      <c r="K637" s="1"/>
      <c r="L637" s="1"/>
      <c r="M637" s="1"/>
      <c r="N637" s="1"/>
      <c r="O637" s="1"/>
      <c r="P637" s="1"/>
      <c r="Q637" s="1"/>
      <c r="R637" s="1"/>
      <c r="S637" s="131"/>
      <c r="T637" s="154"/>
    </row>
    <row r="638" spans="1:1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20" ht="20.25">
      <c r="A649" s="1"/>
      <c r="B649" s="1"/>
      <c r="C649" s="425"/>
      <c r="D649" s="426"/>
      <c r="E649" s="426"/>
      <c r="F649" s="426"/>
      <c r="G649" s="426"/>
      <c r="H649" s="42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25"/>
      <c r="T649" s="94"/>
    </row>
    <row r="650" spans="1:1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>
      <c r="A651" s="126"/>
      <c r="B651" s="12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12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2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25"/>
      <c r="T653" s="94"/>
    </row>
    <row r="654" spans="1:19" ht="12.75">
      <c r="A654" s="12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12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125"/>
      <c r="B656" s="1"/>
      <c r="C656" s="1"/>
      <c r="D656" s="1"/>
      <c r="E656" s="1"/>
      <c r="F656" s="1"/>
      <c r="G656" s="1"/>
      <c r="H656" s="12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125"/>
      <c r="B657" s="1"/>
      <c r="C657" s="12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20" ht="12.75">
      <c r="A658" s="1"/>
      <c r="B658" s="1"/>
      <c r="C658" s="12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35"/>
    </row>
    <row r="659" spans="1:19" ht="12.75">
      <c r="A659" s="12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12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12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12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12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20" ht="12.75">
      <c r="A664" s="1"/>
      <c r="B664" s="1"/>
      <c r="C664" s="12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3"/>
      <c r="T664" s="135"/>
    </row>
    <row r="665" spans="1:1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20" ht="12.75">
      <c r="A666" s="1"/>
      <c r="B666" s="427"/>
      <c r="C666" s="42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35"/>
    </row>
    <row r="667" spans="1:20" ht="12.75">
      <c r="A667" s="1"/>
      <c r="B667" s="92"/>
      <c r="C667" s="9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35"/>
    </row>
    <row r="668" spans="1:19" ht="12.75">
      <c r="A668" s="1"/>
      <c r="B668" s="92"/>
      <c r="C668" s="9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>
      <c r="A670" s="12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>
      <c r="A671" s="126"/>
      <c r="B671" s="126"/>
      <c r="C671" s="23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>
      <c r="A672" s="12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20" ht="12.75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35"/>
    </row>
    <row r="678" spans="1:2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35"/>
    </row>
    <row r="679" spans="1:1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20" ht="12.75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3"/>
      <c r="T683" s="135"/>
    </row>
    <row r="684" spans="1:1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20" ht="12.75">
      <c r="A685" s="1"/>
      <c r="B685" s="427"/>
      <c r="C685" s="42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35"/>
    </row>
    <row r="686" spans="1:19" ht="12.75">
      <c r="A686" s="1"/>
      <c r="B686" s="228"/>
      <c r="C686" s="22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>
      <c r="A690" s="126"/>
      <c r="B690" s="12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>
      <c r="A691" s="12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2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35"/>
    </row>
    <row r="696" spans="1:2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35"/>
    </row>
    <row r="697" spans="1:1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20" ht="12.75">
      <c r="A701" s="1"/>
      <c r="B701" s="1"/>
      <c r="C701" s="12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3"/>
      <c r="T701" s="135"/>
    </row>
    <row r="702" spans="1:1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20" ht="12.75">
      <c r="A703" s="1"/>
      <c r="B703" s="427"/>
      <c r="C703" s="42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35"/>
    </row>
    <row r="704" spans="1:1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>
      <c r="A715" s="126"/>
      <c r="B715" s="12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>
      <c r="A716" s="12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12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12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12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20" ht="12.75">
      <c r="A721" s="1"/>
      <c r="B721" s="1"/>
      <c r="C721" s="12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35"/>
    </row>
    <row r="722" spans="1:19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12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12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12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20" ht="12.75">
      <c r="A726" s="1"/>
      <c r="B726" s="1"/>
      <c r="C726" s="12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3"/>
      <c r="T726" s="135"/>
    </row>
    <row r="727" spans="1:19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20" ht="12.75">
      <c r="A728" s="1"/>
      <c r="B728" s="427"/>
      <c r="C728" s="42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35"/>
    </row>
    <row r="729" spans="1:19" ht="12.75">
      <c r="A729" s="1"/>
      <c r="B729" s="92"/>
      <c r="C729" s="9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1"/>
      <c r="B730" s="92"/>
      <c r="C730" s="9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1"/>
      <c r="B731" s="92"/>
      <c r="C731" s="9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>
      <c r="A732" s="126"/>
      <c r="B732" s="12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>
      <c r="A733" s="12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12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12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12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12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12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12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20" ht="12.75">
      <c r="A741" s="1"/>
      <c r="B741" s="1"/>
      <c r="C741" s="12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35"/>
    </row>
    <row r="742" spans="1:19" ht="12.75">
      <c r="A742" s="1"/>
      <c r="B742" s="1"/>
      <c r="C742" s="12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12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12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12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12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12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12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20" ht="12.75">
      <c r="A749" s="1"/>
      <c r="B749" s="1"/>
      <c r="C749" s="12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3"/>
      <c r="T749" s="135"/>
    </row>
    <row r="750" spans="1:19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20" ht="12.75">
      <c r="A751" s="1"/>
      <c r="B751" s="427"/>
      <c r="C751" s="42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35"/>
    </row>
    <row r="752" spans="1:19" ht="12.75">
      <c r="A752" s="1"/>
      <c r="B752" s="92"/>
      <c r="C752" s="9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>
      <c r="A754" s="1"/>
      <c r="B754" s="12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>
      <c r="A755" s="126"/>
      <c r="B755" s="12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>
      <c r="A756" s="12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12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12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12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12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12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12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20" ht="12.75">
      <c r="A764" s="1"/>
      <c r="B764" s="1"/>
      <c r="C764" s="12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35"/>
    </row>
    <row r="765" spans="1:19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12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12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12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12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12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12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20" ht="12.75">
      <c r="A772" s="1"/>
      <c r="B772" s="1"/>
      <c r="C772" s="12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3"/>
      <c r="T772" s="135"/>
    </row>
    <row r="773" spans="1:19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20" ht="12.75">
      <c r="A774" s="1"/>
      <c r="B774" s="427"/>
      <c r="C774" s="42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35"/>
    </row>
    <row r="775" spans="1:19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>
      <c r="A785" s="126"/>
      <c r="B785" s="12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">
      <c r="A786" s="12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20" ht="12.75">
      <c r="A788" s="12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35"/>
    </row>
    <row r="789" spans="1:20" ht="12.75">
      <c r="A789" s="12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35"/>
    </row>
    <row r="790" spans="1:19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20" ht="12.75">
      <c r="A791" s="1"/>
      <c r="B791" s="427"/>
      <c r="C791" s="42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35"/>
    </row>
    <row r="792" spans="1:19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>
      <c r="A795" s="126"/>
      <c r="B795" s="12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>
      <c r="A796" s="12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12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12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12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12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12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12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20" ht="12.75">
      <c r="A804" s="1"/>
      <c r="B804" s="1"/>
      <c r="C804" s="12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35"/>
    </row>
    <row r="805" spans="1:19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12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12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12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12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12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12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12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20" ht="12.75">
      <c r="A813" s="1"/>
      <c r="B813" s="1"/>
      <c r="C813" s="12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1"/>
      <c r="Q813" s="1"/>
      <c r="R813" s="1"/>
      <c r="S813" s="3"/>
      <c r="T813" s="135"/>
    </row>
    <row r="814" spans="1:19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20" ht="12.75">
      <c r="A815" s="1"/>
      <c r="B815" s="427"/>
      <c r="C815" s="42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35"/>
    </row>
    <row r="816" spans="1:19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>
      <c r="A819" s="126"/>
      <c r="B819" s="12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">
      <c r="A820" s="12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12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12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12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20" ht="12.75">
      <c r="A825" s="1"/>
      <c r="B825" s="1"/>
      <c r="C825" s="12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35"/>
    </row>
    <row r="826" spans="1:19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12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12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12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1"/>
      <c r="B830" s="1"/>
      <c r="C830" s="12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</row>
    <row r="831" spans="1:20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35"/>
    </row>
    <row r="832" spans="1:20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35"/>
    </row>
    <row r="833" spans="1:20" ht="12.75">
      <c r="A833" s="1"/>
      <c r="B833" s="427"/>
      <c r="C833" s="42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35"/>
    </row>
    <row r="834" spans="1:19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>
      <c r="A837" s="126"/>
      <c r="B837" s="12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>
      <c r="A838" s="12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12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20" ht="12.75">
      <c r="A841" s="12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35"/>
    </row>
    <row r="842" spans="1:1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20" ht="12.75">
      <c r="A843" s="1"/>
      <c r="B843" s="427"/>
      <c r="C843" s="42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35"/>
    </row>
    <row r="844" spans="1:1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>
      <c r="A851" s="126"/>
      <c r="B851" s="12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>
      <c r="A852" s="12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12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12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12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20" ht="12.75">
      <c r="A857" s="1"/>
      <c r="B857" s="1"/>
      <c r="C857" s="12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35"/>
    </row>
    <row r="858" spans="1:19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12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12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12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20" ht="12.75">
      <c r="A862" s="1"/>
      <c r="B862" s="1"/>
      <c r="C862" s="12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3"/>
      <c r="T862" s="135"/>
    </row>
    <row r="863" spans="1:19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20" ht="12.75">
      <c r="A864" s="1"/>
      <c r="B864" s="427"/>
      <c r="C864" s="42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35"/>
    </row>
    <row r="865" spans="1:19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>
      <c r="A872" s="126"/>
      <c r="B872" s="12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>
      <c r="A873" s="12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12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12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12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20" ht="12.75">
      <c r="A878" s="1"/>
      <c r="B878" s="1"/>
      <c r="C878" s="12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35"/>
    </row>
    <row r="879" spans="1:19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12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12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20" ht="12.75">
      <c r="A882" s="125"/>
      <c r="B882" s="1"/>
      <c r="C882" s="12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3"/>
      <c r="T882" s="135"/>
    </row>
    <row r="883" spans="1:19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20" ht="12.75">
      <c r="A884" s="1"/>
      <c r="B884" s="427"/>
      <c r="C884" s="42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35"/>
    </row>
    <row r="885" spans="1:19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>
      <c r="A888" s="126"/>
      <c r="B888" s="12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>
      <c r="A889" s="12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12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12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20" ht="12.75">
      <c r="A893" s="1"/>
      <c r="B893" s="1"/>
      <c r="C893" s="12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35"/>
    </row>
    <row r="894" spans="1:19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12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12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12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20" ht="12.75">
      <c r="A898" s="1"/>
      <c r="B898" s="1"/>
      <c r="C898" s="12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3"/>
      <c r="T898" s="135"/>
    </row>
    <row r="899" spans="1:19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20" ht="12.75">
      <c r="A900" s="1"/>
      <c r="B900" s="427"/>
      <c r="C900" s="42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35"/>
    </row>
    <row r="901" spans="1:19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>
      <c r="A911" s="126"/>
      <c r="B911" s="12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>
      <c r="A912" s="12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12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12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12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20" ht="12.75">
      <c r="A917" s="1"/>
      <c r="B917" s="1"/>
      <c r="C917" s="12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35"/>
    </row>
    <row r="918" spans="1:19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12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12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12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20" ht="12.75">
      <c r="A922" s="1"/>
      <c r="B922" s="1"/>
      <c r="C922" s="12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3"/>
      <c r="T922" s="135"/>
    </row>
    <row r="923" spans="1:19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20" ht="12.75">
      <c r="A924" s="1"/>
      <c r="B924" s="427"/>
      <c r="C924" s="42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35"/>
    </row>
    <row r="925" spans="1:20" ht="12.75">
      <c r="A925" s="1"/>
      <c r="B925" s="92"/>
      <c r="C925" s="9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35"/>
    </row>
    <row r="926" spans="1:20" ht="12.75">
      <c r="A926" s="1"/>
      <c r="B926" s="92"/>
      <c r="C926" s="9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35"/>
    </row>
    <row r="927" spans="1:19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>
      <c r="A928" s="126"/>
      <c r="B928" s="12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>
      <c r="A929" s="12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12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12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12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12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20" ht="12.75">
      <c r="A935" s="1"/>
      <c r="B935" s="1"/>
      <c r="C935" s="12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35"/>
    </row>
    <row r="936" spans="1:19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12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12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20" ht="12.75">
      <c r="A939" s="125"/>
      <c r="B939" s="1"/>
      <c r="C939" s="12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3"/>
      <c r="T939" s="135"/>
    </row>
    <row r="940" spans="1:19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20" ht="12.75">
      <c r="A941" s="1"/>
      <c r="B941" s="427"/>
      <c r="C941" s="42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35"/>
    </row>
    <row r="942" spans="1:19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>
      <c r="A945" s="126"/>
      <c r="B945" s="12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>
      <c r="A946" s="12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12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12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20" ht="12.75">
      <c r="A950" s="1"/>
      <c r="B950" s="1"/>
      <c r="C950" s="12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35"/>
    </row>
    <row r="951" spans="1:19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12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12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12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20" ht="12.75">
      <c r="A955" s="1"/>
      <c r="B955" s="1"/>
      <c r="C955" s="12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3"/>
      <c r="T955" s="135"/>
    </row>
    <row r="956" spans="1:19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20" ht="12.75">
      <c r="A957" s="1"/>
      <c r="B957" s="427"/>
      <c r="C957" s="42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35"/>
    </row>
    <row r="958" spans="1:19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>
      <c r="A961" s="126"/>
      <c r="B961" s="12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">
      <c r="A962" s="12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>
      <c r="A964" s="12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>
      <c r="A965" s="12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20" ht="12.75">
      <c r="A966" s="1"/>
      <c r="B966" s="1"/>
      <c r="C966" s="12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35"/>
    </row>
    <row r="967" spans="1:19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>
      <c r="A968" s="12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>
      <c r="A969" s="12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>
      <c r="A970" s="12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20" ht="12.75">
      <c r="A971" s="1"/>
      <c r="B971" s="1"/>
      <c r="C971" s="12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3"/>
      <c r="T971" s="135"/>
    </row>
    <row r="972" spans="1:19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20" ht="12.75">
      <c r="A973" s="1"/>
      <c r="B973" s="427"/>
      <c r="C973" s="42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35"/>
    </row>
    <row r="974" spans="1:19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>
      <c r="A977" s="126"/>
      <c r="B977" s="12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">
      <c r="A978" s="12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12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12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12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20" ht="12.75">
      <c r="A983" s="1"/>
      <c r="B983" s="1"/>
      <c r="C983" s="12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35"/>
    </row>
    <row r="984" spans="1:19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12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12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12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12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20" ht="12.75">
      <c r="A989" s="1"/>
      <c r="B989" s="1"/>
      <c r="C989" s="125"/>
      <c r="D989" s="3"/>
      <c r="E989" s="3"/>
      <c r="F989" s="3"/>
      <c r="G989" s="439"/>
      <c r="H989" s="439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3"/>
      <c r="T989" s="135"/>
    </row>
    <row r="990" spans="1:19" ht="12.75">
      <c r="A990" s="1"/>
      <c r="B990" s="1"/>
      <c r="C990" s="1"/>
      <c r="D990" s="1"/>
      <c r="E990" s="1"/>
      <c r="F990" s="1"/>
      <c r="G990" s="440"/>
      <c r="H990" s="44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20" ht="12.75">
      <c r="A991" s="1"/>
      <c r="B991" s="427"/>
      <c r="C991" s="428"/>
      <c r="D991" s="1"/>
      <c r="E991" s="1"/>
      <c r="F991" s="1"/>
      <c r="G991" s="440"/>
      <c r="H991" s="44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35"/>
    </row>
    <row r="992" spans="1:19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20" ht="18">
      <c r="A993" s="442"/>
      <c r="B993" s="443"/>
      <c r="C993" s="44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37"/>
      <c r="T993" s="155"/>
    </row>
    <row r="994" spans="1:20" ht="18">
      <c r="A994" s="12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37"/>
      <c r="T994" s="155"/>
    </row>
    <row r="995" spans="1:20" ht="18">
      <c r="A995" s="442"/>
      <c r="B995" s="443"/>
      <c r="C995" s="443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"/>
      <c r="P995" s="1"/>
      <c r="Q995" s="1"/>
      <c r="R995" s="1"/>
      <c r="S995" s="237"/>
      <c r="T995" s="154"/>
    </row>
    <row r="996" spans="1:20" ht="18">
      <c r="A996" s="125"/>
      <c r="B996" s="1"/>
      <c r="C996" s="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"/>
      <c r="O996" s="1"/>
      <c r="P996" s="1"/>
      <c r="Q996" s="1"/>
      <c r="R996" s="1"/>
      <c r="S996" s="237"/>
      <c r="T996" s="155"/>
    </row>
    <row r="997" spans="1:20" ht="18">
      <c r="A997" s="442"/>
      <c r="B997" s="443"/>
      <c r="C997" s="443"/>
      <c r="D997" s="131"/>
      <c r="E997" s="131"/>
      <c r="F997" s="131"/>
      <c r="G997" s="131"/>
      <c r="H997" s="131"/>
      <c r="I997" s="131"/>
      <c r="J997" s="131"/>
      <c r="K997" s="131"/>
      <c r="L997" s="1"/>
      <c r="M997" s="1"/>
      <c r="N997" s="1"/>
      <c r="O997" s="1"/>
      <c r="P997" s="1"/>
      <c r="Q997" s="1"/>
      <c r="R997" s="1"/>
      <c r="S997" s="237"/>
      <c r="T997" s="155"/>
    </row>
    <row r="998" spans="1:19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</sheetData>
  <mergeCells count="105">
    <mergeCell ref="I363:N363"/>
    <mergeCell ref="A427:D429"/>
    <mergeCell ref="I429:N429"/>
    <mergeCell ref="A379:D381"/>
    <mergeCell ref="I381:N381"/>
    <mergeCell ref="A410:D412"/>
    <mergeCell ref="I412:N412"/>
    <mergeCell ref="I344:N344"/>
    <mergeCell ref="A275:D277"/>
    <mergeCell ref="I277:N277"/>
    <mergeCell ref="A297:D299"/>
    <mergeCell ref="I299:N299"/>
    <mergeCell ref="A324:D326"/>
    <mergeCell ref="I211:N211"/>
    <mergeCell ref="A224:D226"/>
    <mergeCell ref="I226:N226"/>
    <mergeCell ref="A245:D247"/>
    <mergeCell ref="I247:N247"/>
    <mergeCell ref="I140:N140"/>
    <mergeCell ref="A160:D162"/>
    <mergeCell ref="I162:N162"/>
    <mergeCell ref="A190:D192"/>
    <mergeCell ref="I192:N192"/>
    <mergeCell ref="A993:C993"/>
    <mergeCell ref="A995:C995"/>
    <mergeCell ref="B924:C924"/>
    <mergeCell ref="B941:C941"/>
    <mergeCell ref="B957:C957"/>
    <mergeCell ref="A997:C997"/>
    <mergeCell ref="A3:D5"/>
    <mergeCell ref="B8:C8"/>
    <mergeCell ref="B9:C9"/>
    <mergeCell ref="B13:C13"/>
    <mergeCell ref="B14:C14"/>
    <mergeCell ref="B18:C18"/>
    <mergeCell ref="B19:C19"/>
    <mergeCell ref="B973:C973"/>
    <mergeCell ref="B900:C900"/>
    <mergeCell ref="G989:H989"/>
    <mergeCell ref="G990:H990"/>
    <mergeCell ref="B991:C991"/>
    <mergeCell ref="G991:H991"/>
    <mergeCell ref="B703:C703"/>
    <mergeCell ref="B728:C728"/>
    <mergeCell ref="B884:C884"/>
    <mergeCell ref="B751:C751"/>
    <mergeCell ref="B774:C774"/>
    <mergeCell ref="B791:C791"/>
    <mergeCell ref="B815:C815"/>
    <mergeCell ref="B833:C833"/>
    <mergeCell ref="B843:C843"/>
    <mergeCell ref="B864:C864"/>
    <mergeCell ref="B106:C106"/>
    <mergeCell ref="A456:D458"/>
    <mergeCell ref="B666:C666"/>
    <mergeCell ref="B685:C685"/>
    <mergeCell ref="A138:D140"/>
    <mergeCell ref="A209:D211"/>
    <mergeCell ref="A342:D344"/>
    <mergeCell ref="C268:D268"/>
    <mergeCell ref="A361:D363"/>
    <mergeCell ref="B112:C112"/>
    <mergeCell ref="A116:D118"/>
    <mergeCell ref="C649:H649"/>
    <mergeCell ref="I5:N5"/>
    <mergeCell ref="A76:D78"/>
    <mergeCell ref="I78:N78"/>
    <mergeCell ref="A96:D98"/>
    <mergeCell ref="B101:C101"/>
    <mergeCell ref="B102:C102"/>
    <mergeCell ref="I98:N98"/>
    <mergeCell ref="B527:C527"/>
    <mergeCell ref="A1:S2"/>
    <mergeCell ref="A27:D29"/>
    <mergeCell ref="I29:N29"/>
    <mergeCell ref="A52:D54"/>
    <mergeCell ref="I54:N54"/>
    <mergeCell ref="A468:D470"/>
    <mergeCell ref="I470:N470"/>
    <mergeCell ref="B520:C520"/>
    <mergeCell ref="B529:C529"/>
    <mergeCell ref="B530:C530"/>
    <mergeCell ref="B534:C534"/>
    <mergeCell ref="A492:D494"/>
    <mergeCell ref="B528:C528"/>
    <mergeCell ref="A514:D516"/>
    <mergeCell ref="B519:C519"/>
    <mergeCell ref="B521:C521"/>
    <mergeCell ref="B522:C522"/>
    <mergeCell ref="B523:C523"/>
    <mergeCell ref="A539:C539"/>
    <mergeCell ref="A542:C542"/>
    <mergeCell ref="A545:C545"/>
    <mergeCell ref="J547:K547"/>
    <mergeCell ref="K544:L544"/>
    <mergeCell ref="E88:J88"/>
    <mergeCell ref="L547:M547"/>
    <mergeCell ref="E548:I548"/>
    <mergeCell ref="J548:K548"/>
    <mergeCell ref="L548:M548"/>
    <mergeCell ref="I458:N458"/>
    <mergeCell ref="I118:N118"/>
    <mergeCell ref="I326:N326"/>
    <mergeCell ref="I494:N494"/>
    <mergeCell ref="I516:N516"/>
  </mergeCells>
  <printOptions gridLines="1"/>
  <pageMargins left="0.6" right="0.2" top="0.27" bottom="0.27" header="0.21" footer="0.18"/>
  <pageSetup horizontalDpi="600" verticalDpi="600" orientation="landscape" paperSize="9" scale="65" r:id="rId1"/>
  <headerFooter alignWithMargins="0">
    <oddFooter>&amp;L&amp;"Arial,Corsivo"&amp;7Riepilogo scuole provincia AP - Via D. Angelini n.22 - Sito internet: &amp;Uwww.provincia.ap.it/provveditorato -&amp;U E-Mail: &amp;Ucsa.ap@istruzione.it -&amp;U Tel 0736.251046 - Fax 0736.255719 - 0736.258489. d.g.</oddFooter>
  </headerFooter>
  <rowBreaks count="13" manualBreakCount="13">
    <brk id="50" max="255" man="1"/>
    <brk id="94" max="255" man="1"/>
    <brk id="136" max="255" man="1"/>
    <brk id="188" max="255" man="1"/>
    <brk id="222" max="18" man="1"/>
    <brk id="273" max="18" man="1"/>
    <brk id="322" max="18" man="1"/>
    <brk id="359" max="18" man="1"/>
    <brk id="408" max="18" man="1"/>
    <brk id="455" max="18" man="1"/>
    <brk id="510" max="18" man="1"/>
    <brk id="536" max="18" man="1"/>
    <brk id="5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34"/>
  </sheetPr>
  <dimension ref="A1:Y95"/>
  <sheetViews>
    <sheetView zoomScale="75" zoomScaleNormal="75" zoomScaleSheetLayoutView="70" workbookViewId="0" topLeftCell="A1">
      <selection activeCell="A63" sqref="A63:C65"/>
    </sheetView>
  </sheetViews>
  <sheetFormatPr defaultColWidth="9.140625" defaultRowHeight="12.75"/>
  <cols>
    <col min="1" max="1" width="16.7109375" style="0" customWidth="1"/>
    <col min="2" max="2" width="17.140625" style="0" customWidth="1"/>
    <col min="3" max="3" width="24.00390625" style="0" customWidth="1"/>
    <col min="4" max="4" width="11.7109375" style="0" customWidth="1"/>
    <col min="6" max="6" width="7.57421875" style="0" customWidth="1"/>
    <col min="17" max="17" width="11.28125" style="0" bestFit="1" customWidth="1"/>
    <col min="18" max="18" width="9.7109375" style="0" customWidth="1"/>
  </cols>
  <sheetData>
    <row r="1" spans="1:25" ht="24.75" customHeight="1">
      <c r="A1" s="414" t="s">
        <v>322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307"/>
      <c r="T1" s="1"/>
      <c r="U1" s="1"/>
      <c r="V1" s="1"/>
      <c r="W1" s="1"/>
      <c r="X1" s="1"/>
      <c r="Y1" s="1"/>
    </row>
    <row r="2" spans="1:25" ht="21.75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307"/>
      <c r="T2" s="1"/>
      <c r="U2" s="1"/>
      <c r="V2" s="1"/>
      <c r="W2" s="1"/>
      <c r="X2" s="1"/>
      <c r="Y2" s="1"/>
    </row>
    <row r="3" spans="1:2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T3" s="1"/>
      <c r="U3" s="1"/>
      <c r="V3" s="1"/>
      <c r="W3" s="1"/>
      <c r="X3" s="1"/>
      <c r="Y3" s="1"/>
    </row>
    <row r="4" s="1" customFormat="1" ht="13.5" thickBot="1"/>
    <row r="5" spans="1:25" ht="12.75" customHeight="1">
      <c r="A5" s="396" t="s">
        <v>275</v>
      </c>
      <c r="B5" s="397"/>
      <c r="C5" s="398"/>
      <c r="S5" s="1"/>
      <c r="T5" s="1"/>
      <c r="U5" s="1"/>
      <c r="V5" s="1"/>
      <c r="W5" s="1"/>
      <c r="X5" s="1"/>
      <c r="Y5" s="1"/>
    </row>
    <row r="6" spans="1:25" ht="15" customHeight="1">
      <c r="A6" s="399"/>
      <c r="B6" s="400"/>
      <c r="C6" s="401"/>
      <c r="D6" s="115"/>
      <c r="E6" s="115"/>
      <c r="F6" s="114"/>
      <c r="G6" s="115"/>
      <c r="N6" s="73" t="s">
        <v>149</v>
      </c>
      <c r="O6" s="73" t="s">
        <v>143</v>
      </c>
      <c r="P6" s="114"/>
      <c r="Q6" s="114"/>
      <c r="R6" s="2"/>
      <c r="S6" s="1"/>
      <c r="T6" s="1"/>
      <c r="U6" s="1"/>
      <c r="V6" s="1"/>
      <c r="W6" s="1"/>
      <c r="X6" s="1"/>
      <c r="Y6" s="1"/>
    </row>
    <row r="7" spans="1:25" ht="25.5" customHeight="1" thickBot="1">
      <c r="A7" s="402"/>
      <c r="B7" s="403"/>
      <c r="C7" s="404"/>
      <c r="D7" s="114"/>
      <c r="E7" s="114"/>
      <c r="F7" s="114"/>
      <c r="G7" s="114"/>
      <c r="H7" s="393" t="s">
        <v>162</v>
      </c>
      <c r="I7" s="393"/>
      <c r="J7" s="393"/>
      <c r="K7" s="393"/>
      <c r="L7" s="393"/>
      <c r="M7" s="393"/>
      <c r="N7" s="77">
        <f>SUM(E10+G10+I10)</f>
        <v>37</v>
      </c>
      <c r="O7" s="77">
        <f>SUM(F10+H10+J10)</f>
        <v>892</v>
      </c>
      <c r="P7" s="114"/>
      <c r="Q7" s="114"/>
      <c r="R7" s="114"/>
      <c r="S7" s="123"/>
      <c r="T7" s="123"/>
      <c r="U7" s="1"/>
      <c r="V7" s="1"/>
      <c r="W7" s="1"/>
      <c r="X7" s="1"/>
      <c r="Y7" s="1"/>
    </row>
    <row r="8" spans="1:25" ht="13.5" customHeight="1" thickBot="1">
      <c r="A8" s="156"/>
      <c r="B8" s="156"/>
      <c r="C8" s="156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23"/>
      <c r="T8" s="123"/>
      <c r="U8" s="1"/>
      <c r="V8" s="1"/>
      <c r="W8" s="1"/>
      <c r="X8" s="1"/>
      <c r="Y8" s="1"/>
    </row>
    <row r="9" spans="3:25" ht="27" customHeight="1" thickBot="1">
      <c r="C9" s="2"/>
      <c r="D9" s="114"/>
      <c r="E9" s="15" t="s">
        <v>142</v>
      </c>
      <c r="F9" s="17" t="s">
        <v>143</v>
      </c>
      <c r="G9" s="15" t="s">
        <v>144</v>
      </c>
      <c r="H9" s="17" t="s">
        <v>143</v>
      </c>
      <c r="I9" s="15" t="s">
        <v>145</v>
      </c>
      <c r="J9" s="17" t="s">
        <v>143</v>
      </c>
      <c r="K9" s="114"/>
      <c r="L9" s="114"/>
      <c r="M9" s="114"/>
      <c r="N9" s="114"/>
      <c r="O9" s="114"/>
      <c r="P9" s="143"/>
      <c r="Q9" s="226"/>
      <c r="R9" s="226"/>
      <c r="S9" s="123"/>
      <c r="T9" s="123"/>
      <c r="U9" s="1"/>
      <c r="V9" s="1"/>
      <c r="W9" s="1"/>
      <c r="X9" s="1"/>
      <c r="Y9" s="1"/>
    </row>
    <row r="10" spans="1:25" ht="13.5" customHeight="1" thickBot="1">
      <c r="A10" s="2"/>
      <c r="B10" s="66"/>
      <c r="C10" s="66"/>
      <c r="E10" s="292">
        <v>13</v>
      </c>
      <c r="F10" s="293">
        <v>305</v>
      </c>
      <c r="G10" s="292">
        <v>11</v>
      </c>
      <c r="H10" s="293">
        <v>265</v>
      </c>
      <c r="I10" s="292">
        <v>13</v>
      </c>
      <c r="J10" s="293">
        <v>322</v>
      </c>
      <c r="P10" s="143"/>
      <c r="Q10" s="40"/>
      <c r="R10" s="40"/>
      <c r="S10" s="123"/>
      <c r="T10" s="123"/>
      <c r="U10" s="1"/>
      <c r="V10" s="1"/>
      <c r="W10" s="1"/>
      <c r="X10" s="1"/>
      <c r="Y10" s="1"/>
    </row>
    <row r="11" spans="1:25" ht="13.5" customHeight="1" thickTop="1">
      <c r="A11" s="132"/>
      <c r="B11" s="227"/>
      <c r="C11" s="22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42"/>
      <c r="Q11" s="40"/>
      <c r="R11" s="40"/>
      <c r="S11" s="123"/>
      <c r="T11" s="123"/>
      <c r="U11" s="1"/>
      <c r="V11" s="1"/>
      <c r="W11" s="1"/>
      <c r="X11" s="1"/>
      <c r="Y11" s="1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"/>
      <c r="T12" s="1"/>
      <c r="U12" s="1"/>
      <c r="V12" s="1"/>
      <c r="W12" s="1"/>
      <c r="X12" s="1"/>
      <c r="Y12" s="1"/>
    </row>
    <row r="13" spans="1:25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396" t="s">
        <v>315</v>
      </c>
      <c r="B14" s="397"/>
      <c r="C14" s="398"/>
      <c r="S14" s="1"/>
      <c r="T14" s="1"/>
      <c r="U14" s="1"/>
      <c r="V14" s="1"/>
      <c r="W14" s="1"/>
      <c r="X14" s="1"/>
      <c r="Y14" s="1"/>
    </row>
    <row r="15" spans="1:25" ht="16.5" customHeight="1">
      <c r="A15" s="399"/>
      <c r="B15" s="400"/>
      <c r="C15" s="401"/>
      <c r="D15" s="115"/>
      <c r="E15" s="115"/>
      <c r="F15" s="114"/>
      <c r="G15" s="115"/>
      <c r="N15" s="73" t="s">
        <v>149</v>
      </c>
      <c r="O15" s="73" t="s">
        <v>143</v>
      </c>
      <c r="S15" s="1"/>
      <c r="T15" s="1"/>
      <c r="U15" s="1"/>
      <c r="V15" s="1"/>
      <c r="W15" s="1"/>
      <c r="X15" s="1"/>
      <c r="Y15" s="1"/>
    </row>
    <row r="16" spans="1:25" ht="18.75" customHeight="1" thickBot="1">
      <c r="A16" s="402"/>
      <c r="B16" s="403"/>
      <c r="C16" s="404"/>
      <c r="D16" s="114"/>
      <c r="E16" s="114"/>
      <c r="F16" s="114"/>
      <c r="G16" s="114"/>
      <c r="H16" s="393" t="s">
        <v>162</v>
      </c>
      <c r="I16" s="393"/>
      <c r="J16" s="393"/>
      <c r="K16" s="393"/>
      <c r="L16" s="393"/>
      <c r="M16" s="393"/>
      <c r="N16" s="77">
        <f>SUM(E19+G19+I19)</f>
        <v>24</v>
      </c>
      <c r="O16" s="77">
        <f>SUM(F19+H19+J19)</f>
        <v>517</v>
      </c>
      <c r="S16" s="123"/>
      <c r="T16" s="123"/>
      <c r="U16" s="1"/>
      <c r="V16" s="1"/>
      <c r="W16" s="1"/>
      <c r="X16" s="1"/>
      <c r="Y16" s="1"/>
    </row>
    <row r="17" spans="1:25" ht="18.75" customHeight="1" thickBot="1">
      <c r="A17" s="156"/>
      <c r="B17" s="156"/>
      <c r="C17" s="156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S17" s="123"/>
      <c r="T17" s="123"/>
      <c r="U17" s="1"/>
      <c r="V17" s="1"/>
      <c r="W17" s="1"/>
      <c r="X17" s="1"/>
      <c r="Y17" s="1"/>
    </row>
    <row r="18" spans="1:25" ht="18.75" customHeight="1" thickBot="1">
      <c r="A18" s="156"/>
      <c r="B18" s="156"/>
      <c r="C18" s="156"/>
      <c r="D18" s="114"/>
      <c r="E18" s="15" t="s">
        <v>142</v>
      </c>
      <c r="F18" s="17" t="s">
        <v>143</v>
      </c>
      <c r="G18" s="15" t="s">
        <v>144</v>
      </c>
      <c r="H18" s="17" t="s">
        <v>143</v>
      </c>
      <c r="I18" s="15" t="s">
        <v>145</v>
      </c>
      <c r="J18" s="17" t="s">
        <v>143</v>
      </c>
      <c r="K18" s="114"/>
      <c r="L18" s="114"/>
      <c r="M18" s="114"/>
      <c r="N18" s="114"/>
      <c r="O18" s="114"/>
      <c r="S18" s="123"/>
      <c r="T18" s="123"/>
      <c r="U18" s="1"/>
      <c r="V18" s="1"/>
      <c r="W18" s="1"/>
      <c r="X18" s="1"/>
      <c r="Y18" s="1"/>
    </row>
    <row r="19" spans="1:25" ht="18.75" customHeight="1" thickBot="1">
      <c r="A19" s="156"/>
      <c r="B19" s="156"/>
      <c r="C19" s="156"/>
      <c r="E19" s="292">
        <v>8</v>
      </c>
      <c r="F19" s="293">
        <v>176</v>
      </c>
      <c r="G19" s="292">
        <v>8</v>
      </c>
      <c r="H19" s="293">
        <v>176</v>
      </c>
      <c r="I19" s="292">
        <v>8</v>
      </c>
      <c r="J19" s="293">
        <v>165</v>
      </c>
      <c r="S19" s="123"/>
      <c r="T19" s="123"/>
      <c r="U19" s="1"/>
      <c r="V19" s="1"/>
      <c r="W19" s="1"/>
      <c r="X19" s="1"/>
      <c r="Y19" s="1"/>
    </row>
    <row r="20" spans="1:25" ht="13.5" thickTop="1">
      <c r="A20" s="2"/>
      <c r="C20" s="2"/>
      <c r="D20" s="2"/>
      <c r="E20" s="2"/>
      <c r="F20" s="2"/>
      <c r="G20" s="2"/>
      <c r="H20" s="2"/>
      <c r="I20" s="2"/>
      <c r="S20" s="1"/>
      <c r="T20" s="1"/>
      <c r="U20" s="1"/>
      <c r="V20" s="1"/>
      <c r="W20" s="1"/>
      <c r="X20" s="1"/>
      <c r="Y20" s="1"/>
    </row>
    <row r="21" spans="1:2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"/>
      <c r="T21" s="1"/>
      <c r="U21" s="1"/>
      <c r="V21" s="1"/>
      <c r="W21" s="1"/>
      <c r="X21" s="1"/>
      <c r="Y21" s="1"/>
    </row>
    <row r="22" spans="1:25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396" t="s">
        <v>274</v>
      </c>
      <c r="B23" s="397"/>
      <c r="C23" s="398"/>
      <c r="S23" s="1"/>
      <c r="T23" s="1"/>
      <c r="U23" s="1"/>
      <c r="V23" s="1"/>
      <c r="W23" s="1"/>
      <c r="X23" s="1"/>
      <c r="Y23" s="1"/>
    </row>
    <row r="24" spans="1:25" ht="18.75" customHeight="1">
      <c r="A24" s="399"/>
      <c r="B24" s="400"/>
      <c r="C24" s="401"/>
      <c r="D24" s="115"/>
      <c r="E24" s="115"/>
      <c r="F24" s="114"/>
      <c r="G24" s="115"/>
      <c r="N24" s="73" t="s">
        <v>149</v>
      </c>
      <c r="O24" s="73" t="s">
        <v>143</v>
      </c>
      <c r="S24" s="1"/>
      <c r="T24" s="1"/>
      <c r="U24" s="1"/>
      <c r="V24" s="1"/>
      <c r="W24" s="1"/>
      <c r="X24" s="1"/>
      <c r="Y24" s="1"/>
    </row>
    <row r="25" spans="1:25" ht="26.25" customHeight="1" thickBot="1">
      <c r="A25" s="402"/>
      <c r="B25" s="403"/>
      <c r="C25" s="404"/>
      <c r="D25" s="114"/>
      <c r="E25" s="114"/>
      <c r="F25" s="114"/>
      <c r="G25" s="114"/>
      <c r="H25" s="393" t="s">
        <v>162</v>
      </c>
      <c r="I25" s="393"/>
      <c r="J25" s="393"/>
      <c r="K25" s="393"/>
      <c r="L25" s="393"/>
      <c r="M25" s="393"/>
      <c r="N25" s="77">
        <f>SUM(E30+G30+I30)</f>
        <v>25</v>
      </c>
      <c r="O25" s="77">
        <f>SUM(F30+H30+J30)</f>
        <v>564</v>
      </c>
      <c r="S25" s="123"/>
      <c r="T25" s="123"/>
      <c r="U25" s="1"/>
      <c r="V25" s="1"/>
      <c r="W25" s="1"/>
      <c r="X25" s="1"/>
      <c r="Y25" s="1"/>
    </row>
    <row r="26" spans="1:25" ht="16.5" customHeight="1" thickBot="1">
      <c r="A26" s="156"/>
      <c r="B26" s="156"/>
      <c r="C26" s="156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S26" s="123"/>
      <c r="T26" s="123"/>
      <c r="U26" s="1"/>
      <c r="V26" s="1"/>
      <c r="W26" s="1"/>
      <c r="X26" s="1"/>
      <c r="Y26" s="1"/>
    </row>
    <row r="27" spans="1:25" ht="16.5" customHeight="1">
      <c r="A27" s="156"/>
      <c r="B27" s="156"/>
      <c r="C27" s="156"/>
      <c r="D27" s="114"/>
      <c r="E27" s="43" t="s">
        <v>142</v>
      </c>
      <c r="F27" s="44" t="s">
        <v>143</v>
      </c>
      <c r="G27" s="43" t="s">
        <v>144</v>
      </c>
      <c r="H27" s="44" t="s">
        <v>143</v>
      </c>
      <c r="I27" s="43" t="s">
        <v>145</v>
      </c>
      <c r="J27" s="44" t="s">
        <v>143</v>
      </c>
      <c r="K27" s="114"/>
      <c r="L27" s="114"/>
      <c r="M27" s="114"/>
      <c r="N27" s="114"/>
      <c r="O27" s="114"/>
      <c r="S27" s="123"/>
      <c r="T27" s="123"/>
      <c r="U27" s="1"/>
      <c r="V27" s="1"/>
      <c r="W27" s="1"/>
      <c r="X27" s="1"/>
      <c r="Y27" s="1"/>
    </row>
    <row r="28" spans="1:25" ht="16.5" customHeight="1">
      <c r="A28" s="156"/>
      <c r="B28" s="156"/>
      <c r="C28" s="447" t="s">
        <v>292</v>
      </c>
      <c r="D28" s="447"/>
      <c r="E28" s="253">
        <v>3</v>
      </c>
      <c r="F28" s="254">
        <v>71</v>
      </c>
      <c r="G28" s="253">
        <v>5</v>
      </c>
      <c r="H28" s="254">
        <v>109</v>
      </c>
      <c r="I28" s="253">
        <v>7</v>
      </c>
      <c r="J28" s="254">
        <v>159</v>
      </c>
      <c r="K28" s="114"/>
      <c r="L28" s="114"/>
      <c r="M28" s="114"/>
      <c r="N28" s="114"/>
      <c r="O28" s="114"/>
      <c r="S28" s="123"/>
      <c r="T28" s="123"/>
      <c r="U28" s="1"/>
      <c r="V28" s="1"/>
      <c r="W28" s="1"/>
      <c r="X28" s="1"/>
      <c r="Y28" s="1"/>
    </row>
    <row r="29" spans="1:25" ht="16.5" customHeight="1" thickBot="1">
      <c r="A29" s="156"/>
      <c r="B29" s="156"/>
      <c r="C29" s="447" t="s">
        <v>293</v>
      </c>
      <c r="D29" s="447"/>
      <c r="E29" s="287">
        <v>5</v>
      </c>
      <c r="F29" s="288">
        <v>114</v>
      </c>
      <c r="G29" s="287">
        <v>3</v>
      </c>
      <c r="H29" s="288">
        <v>68</v>
      </c>
      <c r="I29" s="287">
        <v>2</v>
      </c>
      <c r="J29" s="288">
        <v>43</v>
      </c>
      <c r="S29" s="123"/>
      <c r="T29" s="123"/>
      <c r="U29" s="1"/>
      <c r="V29" s="1"/>
      <c r="W29" s="1"/>
      <c r="X29" s="1"/>
      <c r="Y29" s="1"/>
    </row>
    <row r="30" spans="1:25" ht="16.5" customHeight="1" thickBot="1">
      <c r="A30" s="156"/>
      <c r="B30" s="156"/>
      <c r="C30" s="156"/>
      <c r="E30" s="292">
        <f aca="true" t="shared" si="0" ref="E30:J30">SUM(E28:E29)</f>
        <v>8</v>
      </c>
      <c r="F30" s="293">
        <f t="shared" si="0"/>
        <v>185</v>
      </c>
      <c r="G30" s="292">
        <f t="shared" si="0"/>
        <v>8</v>
      </c>
      <c r="H30" s="293">
        <f t="shared" si="0"/>
        <v>177</v>
      </c>
      <c r="I30" s="292">
        <f t="shared" si="0"/>
        <v>9</v>
      </c>
      <c r="J30" s="293">
        <f t="shared" si="0"/>
        <v>202</v>
      </c>
      <c r="S30" s="123"/>
      <c r="T30" s="123"/>
      <c r="U30" s="1"/>
      <c r="V30" s="1"/>
      <c r="W30" s="1"/>
      <c r="X30" s="1"/>
      <c r="Y30" s="1"/>
    </row>
    <row r="31" spans="1:25" ht="16.5" customHeight="1" thickTop="1">
      <c r="A31" s="156"/>
      <c r="B31" s="156"/>
      <c r="C31" s="156"/>
      <c r="D31" s="2"/>
      <c r="E31" s="2"/>
      <c r="F31" s="2"/>
      <c r="G31" s="2"/>
      <c r="H31" s="2"/>
      <c r="I31" s="2"/>
      <c r="S31" s="123"/>
      <c r="T31" s="123"/>
      <c r="U31" s="1"/>
      <c r="V31" s="1"/>
      <c r="W31" s="1"/>
      <c r="X31" s="1"/>
      <c r="Y31" s="1"/>
    </row>
    <row r="32" spans="1:2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"/>
      <c r="T32" s="1"/>
      <c r="U32" s="1"/>
      <c r="V32" s="1"/>
      <c r="W32" s="1"/>
      <c r="X32" s="1"/>
      <c r="Y32" s="1"/>
    </row>
    <row r="33" spans="1:25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 customHeight="1">
      <c r="A34" s="396" t="s">
        <v>284</v>
      </c>
      <c r="B34" s="397"/>
      <c r="C34" s="398"/>
      <c r="S34" s="1"/>
      <c r="T34" s="1"/>
      <c r="U34" s="1"/>
      <c r="V34" s="1"/>
      <c r="W34" s="1"/>
      <c r="X34" s="1"/>
      <c r="Y34" s="1"/>
    </row>
    <row r="35" spans="1:25" ht="15" customHeight="1">
      <c r="A35" s="399"/>
      <c r="B35" s="400"/>
      <c r="C35" s="401"/>
      <c r="D35" s="115"/>
      <c r="E35" s="115"/>
      <c r="F35" s="114"/>
      <c r="G35" s="115"/>
      <c r="N35" s="73" t="s">
        <v>149</v>
      </c>
      <c r="O35" s="73" t="s">
        <v>143</v>
      </c>
      <c r="S35" s="1"/>
      <c r="T35" s="1"/>
      <c r="U35" s="1"/>
      <c r="V35" s="1"/>
      <c r="W35" s="1"/>
      <c r="X35" s="1"/>
      <c r="Y35" s="1"/>
    </row>
    <row r="36" spans="1:25" ht="21" thickBot="1">
      <c r="A36" s="402"/>
      <c r="B36" s="403"/>
      <c r="C36" s="404"/>
      <c r="D36" s="114"/>
      <c r="E36" s="114"/>
      <c r="F36" s="114"/>
      <c r="G36" s="114"/>
      <c r="H36" s="393" t="s">
        <v>162</v>
      </c>
      <c r="I36" s="393"/>
      <c r="J36" s="393"/>
      <c r="K36" s="393"/>
      <c r="L36" s="393"/>
      <c r="M36" s="393"/>
      <c r="N36" s="77">
        <f>SUM(E39+G39+I39)</f>
        <v>27</v>
      </c>
      <c r="O36" s="77">
        <f>SUM(F39+H39+J39)</f>
        <v>694</v>
      </c>
      <c r="S36" s="123"/>
      <c r="T36" s="123"/>
      <c r="U36" s="1"/>
      <c r="V36" s="1"/>
      <c r="W36" s="1"/>
      <c r="X36" s="1"/>
      <c r="Y36" s="1"/>
    </row>
    <row r="37" spans="1:25" ht="15.75" thickBot="1">
      <c r="A37" s="156"/>
      <c r="B37" s="156"/>
      <c r="C37" s="156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S37" s="123"/>
      <c r="T37" s="123"/>
      <c r="U37" s="1"/>
      <c r="V37" s="1"/>
      <c r="W37" s="1"/>
      <c r="X37" s="1"/>
      <c r="Y37" s="1"/>
    </row>
    <row r="38" spans="1:25" ht="15.75" thickBot="1">
      <c r="A38" s="156"/>
      <c r="B38" s="156"/>
      <c r="C38" s="156"/>
      <c r="D38" s="114"/>
      <c r="E38" s="15" t="s">
        <v>142</v>
      </c>
      <c r="F38" s="17" t="s">
        <v>143</v>
      </c>
      <c r="G38" s="15" t="s">
        <v>144</v>
      </c>
      <c r="H38" s="17" t="s">
        <v>143</v>
      </c>
      <c r="I38" s="15" t="s">
        <v>145</v>
      </c>
      <c r="J38" s="17" t="s">
        <v>143</v>
      </c>
      <c r="K38" s="114"/>
      <c r="L38" s="114"/>
      <c r="M38" s="114"/>
      <c r="N38" s="114"/>
      <c r="O38" s="114"/>
      <c r="S38" s="123"/>
      <c r="T38" s="123"/>
      <c r="U38" s="1"/>
      <c r="V38" s="1"/>
      <c r="W38" s="1"/>
      <c r="X38" s="1"/>
      <c r="Y38" s="1"/>
    </row>
    <row r="39" spans="1:25" ht="15.75" thickBot="1">
      <c r="A39" s="156"/>
      <c r="B39" s="156"/>
      <c r="C39" s="156"/>
      <c r="E39" s="292">
        <v>8</v>
      </c>
      <c r="F39" s="293">
        <v>218</v>
      </c>
      <c r="G39" s="292">
        <v>9</v>
      </c>
      <c r="H39" s="293">
        <v>235</v>
      </c>
      <c r="I39" s="292">
        <v>10</v>
      </c>
      <c r="J39" s="293">
        <v>241</v>
      </c>
      <c r="S39" s="123"/>
      <c r="T39" s="123"/>
      <c r="U39" s="1"/>
      <c r="V39" s="1"/>
      <c r="W39" s="1"/>
      <c r="X39" s="1"/>
      <c r="Y39" s="1"/>
    </row>
    <row r="40" spans="3:25" ht="13.5" thickTop="1">
      <c r="C40" s="2"/>
      <c r="D40" s="2"/>
      <c r="E40" s="2"/>
      <c r="F40" s="2"/>
      <c r="G40" s="2"/>
      <c r="H40" s="2"/>
      <c r="I40" s="2"/>
      <c r="S40" s="1"/>
      <c r="T40" s="1"/>
      <c r="U40" s="1"/>
      <c r="V40" s="1"/>
      <c r="W40" s="1"/>
      <c r="X40" s="1"/>
      <c r="Y40" s="1"/>
    </row>
    <row r="41" spans="1:2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"/>
      <c r="T41" s="1"/>
      <c r="U41" s="1"/>
      <c r="V41" s="1"/>
      <c r="W41" s="1"/>
      <c r="X41" s="1"/>
      <c r="Y41" s="1"/>
    </row>
    <row r="42" spans="1:25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.75" customHeight="1">
      <c r="A43" s="396" t="s">
        <v>276</v>
      </c>
      <c r="B43" s="397"/>
      <c r="C43" s="398"/>
      <c r="S43" s="1"/>
      <c r="T43" s="1"/>
      <c r="U43" s="1"/>
      <c r="V43" s="1"/>
      <c r="W43" s="1"/>
      <c r="X43" s="1"/>
      <c r="Y43" s="1"/>
    </row>
    <row r="44" spans="1:25" ht="15.75" customHeight="1">
      <c r="A44" s="399"/>
      <c r="B44" s="400"/>
      <c r="C44" s="401"/>
      <c r="D44" s="115"/>
      <c r="E44" s="115"/>
      <c r="F44" s="114"/>
      <c r="G44" s="115"/>
      <c r="N44" s="73" t="s">
        <v>149</v>
      </c>
      <c r="O44" s="73" t="s">
        <v>143</v>
      </c>
      <c r="S44" s="1"/>
      <c r="T44" s="1"/>
      <c r="U44" s="1"/>
      <c r="V44" s="1"/>
      <c r="W44" s="1"/>
      <c r="X44" s="1"/>
      <c r="Y44" s="1"/>
    </row>
    <row r="45" spans="1:25" ht="21" thickBot="1">
      <c r="A45" s="402"/>
      <c r="B45" s="403"/>
      <c r="C45" s="404"/>
      <c r="D45" s="114"/>
      <c r="E45" s="114"/>
      <c r="F45" s="114"/>
      <c r="G45" s="114"/>
      <c r="H45" s="393" t="s">
        <v>162</v>
      </c>
      <c r="I45" s="393"/>
      <c r="J45" s="393"/>
      <c r="K45" s="393"/>
      <c r="L45" s="393"/>
      <c r="M45" s="393"/>
      <c r="N45" s="77">
        <f>SUM(E50+G50+I50)</f>
        <v>37</v>
      </c>
      <c r="O45" s="77">
        <f>SUM(F50+H50+J50)</f>
        <v>874</v>
      </c>
      <c r="S45" s="123"/>
      <c r="T45" s="123"/>
      <c r="U45" s="1"/>
      <c r="V45" s="1"/>
      <c r="W45" s="1"/>
      <c r="X45" s="1"/>
      <c r="Y45" s="1"/>
    </row>
    <row r="46" spans="1:25" ht="15.75" thickBot="1">
      <c r="A46" s="156"/>
      <c r="B46" s="156"/>
      <c r="C46" s="156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S46" s="123"/>
      <c r="T46" s="123"/>
      <c r="U46" s="1"/>
      <c r="V46" s="1"/>
      <c r="W46" s="1"/>
      <c r="X46" s="1"/>
      <c r="Y46" s="1"/>
    </row>
    <row r="47" spans="1:25" ht="15.75" thickBot="1">
      <c r="A47" s="156"/>
      <c r="B47" s="156"/>
      <c r="C47" s="156"/>
      <c r="D47" s="114"/>
      <c r="E47" s="15" t="s">
        <v>142</v>
      </c>
      <c r="F47" s="17" t="s">
        <v>143</v>
      </c>
      <c r="G47" s="15" t="s">
        <v>144</v>
      </c>
      <c r="H47" s="17" t="s">
        <v>143</v>
      </c>
      <c r="I47" s="15" t="s">
        <v>145</v>
      </c>
      <c r="J47" s="17" t="s">
        <v>143</v>
      </c>
      <c r="K47" s="114"/>
      <c r="L47" s="114"/>
      <c r="M47" s="114"/>
      <c r="N47" s="114"/>
      <c r="O47" s="114"/>
      <c r="S47" s="123"/>
      <c r="T47" s="123"/>
      <c r="U47" s="1"/>
      <c r="V47" s="1"/>
      <c r="W47" s="1"/>
      <c r="X47" s="1"/>
      <c r="Y47" s="1"/>
    </row>
    <row r="48" spans="1:25" ht="15">
      <c r="A48" s="156"/>
      <c r="B48" s="156"/>
      <c r="C48" s="447" t="s">
        <v>292</v>
      </c>
      <c r="D48" s="447"/>
      <c r="E48" s="253"/>
      <c r="F48" s="254"/>
      <c r="G48" s="253"/>
      <c r="H48" s="254"/>
      <c r="I48" s="253">
        <v>1</v>
      </c>
      <c r="J48" s="254">
        <v>22</v>
      </c>
      <c r="S48" s="123"/>
      <c r="T48" s="123"/>
      <c r="U48" s="1"/>
      <c r="V48" s="1"/>
      <c r="W48" s="1"/>
      <c r="X48" s="1"/>
      <c r="Y48" s="1"/>
    </row>
    <row r="49" spans="3:25" ht="13.5" thickBot="1">
      <c r="C49" s="447" t="s">
        <v>293</v>
      </c>
      <c r="D49" s="447"/>
      <c r="E49" s="287">
        <v>13</v>
      </c>
      <c r="F49" s="288">
        <v>296</v>
      </c>
      <c r="G49" s="287">
        <v>11</v>
      </c>
      <c r="H49" s="288">
        <v>278</v>
      </c>
      <c r="I49" s="287">
        <v>12</v>
      </c>
      <c r="J49" s="288">
        <v>278</v>
      </c>
      <c r="S49" s="1"/>
      <c r="T49" s="1"/>
      <c r="U49" s="1"/>
      <c r="V49" s="1"/>
      <c r="W49" s="1"/>
      <c r="X49" s="1"/>
      <c r="Y49" s="1"/>
    </row>
    <row r="50" spans="3:25" ht="15.75" thickBot="1">
      <c r="C50" s="285"/>
      <c r="D50" s="285"/>
      <c r="E50" s="292">
        <f aca="true" t="shared" si="1" ref="E50:J50">SUM(E48:E49)</f>
        <v>13</v>
      </c>
      <c r="F50" s="293">
        <f t="shared" si="1"/>
        <v>296</v>
      </c>
      <c r="G50" s="292">
        <f t="shared" si="1"/>
        <v>11</v>
      </c>
      <c r="H50" s="293">
        <f t="shared" si="1"/>
        <v>278</v>
      </c>
      <c r="I50" s="292">
        <f t="shared" si="1"/>
        <v>13</v>
      </c>
      <c r="J50" s="293">
        <f t="shared" si="1"/>
        <v>300</v>
      </c>
      <c r="S50" s="1"/>
      <c r="T50" s="1"/>
      <c r="U50" s="1"/>
      <c r="V50" s="1"/>
      <c r="W50" s="1"/>
      <c r="X50" s="1"/>
      <c r="Y50" s="1"/>
    </row>
    <row r="51" spans="3:25" ht="15.75" thickTop="1">
      <c r="C51" s="285"/>
      <c r="D51" s="285"/>
      <c r="E51" s="286"/>
      <c r="F51" s="286"/>
      <c r="G51" s="286"/>
      <c r="H51" s="286"/>
      <c r="I51" s="286"/>
      <c r="J51" s="286"/>
      <c r="S51" s="1"/>
      <c r="T51" s="1"/>
      <c r="U51" s="1"/>
      <c r="V51" s="1"/>
      <c r="W51" s="1"/>
      <c r="X51" s="1"/>
      <c r="Y51" s="1"/>
    </row>
    <row r="52" spans="1:2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"/>
      <c r="T52" s="1"/>
      <c r="U52" s="1"/>
      <c r="V52" s="1"/>
      <c r="W52" s="1"/>
      <c r="X52" s="1"/>
      <c r="Y52" s="1"/>
    </row>
    <row r="53" spans="1:25" ht="13.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25" customHeight="1">
      <c r="A54" s="396" t="s">
        <v>316</v>
      </c>
      <c r="B54" s="397"/>
      <c r="C54" s="398"/>
      <c r="N54" s="115"/>
      <c r="O54" s="114"/>
      <c r="P54" s="114"/>
      <c r="Q54" s="114"/>
      <c r="R54" s="114"/>
      <c r="S54" s="1"/>
      <c r="T54" s="1"/>
      <c r="U54" s="1"/>
      <c r="V54" s="1"/>
      <c r="W54" s="1"/>
      <c r="X54" s="1"/>
      <c r="Y54" s="1"/>
    </row>
    <row r="55" spans="1:25" ht="15.75" customHeight="1">
      <c r="A55" s="399"/>
      <c r="B55" s="400"/>
      <c r="C55" s="401"/>
      <c r="D55" s="115"/>
      <c r="E55" s="115"/>
      <c r="F55" s="114"/>
      <c r="G55" s="115"/>
      <c r="N55" s="73" t="s">
        <v>149</v>
      </c>
      <c r="O55" s="73" t="s">
        <v>143</v>
      </c>
      <c r="P55" s="114"/>
      <c r="Q55" s="114"/>
      <c r="R55" s="114"/>
      <c r="S55" s="123"/>
      <c r="T55" s="123"/>
      <c r="U55" s="1"/>
      <c r="V55" s="1"/>
      <c r="W55" s="1"/>
      <c r="X55" s="1"/>
      <c r="Y55" s="1"/>
    </row>
    <row r="56" spans="1:25" ht="21" thickBot="1">
      <c r="A56" s="402"/>
      <c r="B56" s="403"/>
      <c r="C56" s="404"/>
      <c r="D56" s="114"/>
      <c r="E56" s="114"/>
      <c r="F56" s="114"/>
      <c r="G56" s="114"/>
      <c r="H56" s="393" t="s">
        <v>162</v>
      </c>
      <c r="I56" s="393"/>
      <c r="J56" s="393"/>
      <c r="K56" s="393"/>
      <c r="L56" s="393"/>
      <c r="M56" s="393"/>
      <c r="N56" s="77">
        <f>SUM(E59+G59+I59)</f>
        <v>22</v>
      </c>
      <c r="O56" s="77">
        <f>SUM(F59+H59+J59)</f>
        <v>558</v>
      </c>
      <c r="S56" s="123"/>
      <c r="T56" s="123"/>
      <c r="U56" s="1"/>
      <c r="V56" s="1"/>
      <c r="W56" s="1"/>
      <c r="X56" s="1"/>
      <c r="Y56" s="1"/>
    </row>
    <row r="57" spans="1:25" ht="15.75" thickBot="1">
      <c r="A57" s="164"/>
      <c r="B57" s="164"/>
      <c r="C57" s="16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S57" s="123"/>
      <c r="T57" s="123"/>
      <c r="U57" s="1"/>
      <c r="V57" s="1"/>
      <c r="W57" s="1"/>
      <c r="X57" s="1"/>
      <c r="Y57" s="1"/>
    </row>
    <row r="58" spans="1:25" ht="15.75" thickBot="1">
      <c r="A58" s="164"/>
      <c r="B58" s="164"/>
      <c r="C58" s="164"/>
      <c r="D58" s="114"/>
      <c r="E58" s="15" t="s">
        <v>142</v>
      </c>
      <c r="F58" s="17" t="s">
        <v>143</v>
      </c>
      <c r="G58" s="15" t="s">
        <v>144</v>
      </c>
      <c r="H58" s="17" t="s">
        <v>143</v>
      </c>
      <c r="I58" s="15" t="s">
        <v>145</v>
      </c>
      <c r="J58" s="17" t="s">
        <v>143</v>
      </c>
      <c r="K58" s="114"/>
      <c r="L58" s="114"/>
      <c r="M58" s="114"/>
      <c r="N58" s="114"/>
      <c r="O58" s="114"/>
      <c r="S58" s="123"/>
      <c r="T58" s="123"/>
      <c r="U58" s="1"/>
      <c r="V58" s="1"/>
      <c r="W58" s="1"/>
      <c r="X58" s="1"/>
      <c r="Y58" s="1"/>
    </row>
    <row r="59" spans="1:25" ht="15.75" thickBot="1">
      <c r="A59" s="164"/>
      <c r="B59" s="164"/>
      <c r="C59" s="164"/>
      <c r="E59" s="292">
        <v>7</v>
      </c>
      <c r="F59" s="293">
        <v>178</v>
      </c>
      <c r="G59" s="292">
        <v>8</v>
      </c>
      <c r="H59" s="293">
        <v>203</v>
      </c>
      <c r="I59" s="292">
        <v>7</v>
      </c>
      <c r="J59" s="293">
        <v>177</v>
      </c>
      <c r="S59" s="123"/>
      <c r="T59" s="123"/>
      <c r="U59" s="1"/>
      <c r="V59" s="1"/>
      <c r="W59" s="1"/>
      <c r="X59" s="1"/>
      <c r="Y59" s="1"/>
    </row>
    <row r="60" spans="1:25" ht="13.5" thickTop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"/>
      <c r="T61" s="1"/>
      <c r="U61" s="1"/>
      <c r="V61" s="1"/>
      <c r="W61" s="1"/>
      <c r="X61" s="1"/>
      <c r="Y61" s="1"/>
    </row>
    <row r="62" spans="1:25" ht="13.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7.25" customHeight="1">
      <c r="A63" s="396" t="s">
        <v>317</v>
      </c>
      <c r="B63" s="397"/>
      <c r="C63" s="39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399"/>
      <c r="B64" s="400"/>
      <c r="C64" s="401"/>
      <c r="D64" s="115"/>
      <c r="E64" s="115"/>
      <c r="F64" s="114"/>
      <c r="G64" s="115"/>
      <c r="N64" s="73" t="s">
        <v>149</v>
      </c>
      <c r="O64" s="73" t="s">
        <v>143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 thickBot="1">
      <c r="A65" s="402"/>
      <c r="B65" s="403"/>
      <c r="C65" s="404"/>
      <c r="D65" s="114"/>
      <c r="E65" s="114"/>
      <c r="F65" s="114"/>
      <c r="G65" s="114"/>
      <c r="H65" s="393" t="s">
        <v>162</v>
      </c>
      <c r="I65" s="393"/>
      <c r="J65" s="393"/>
      <c r="K65" s="393"/>
      <c r="L65" s="393"/>
      <c r="M65" s="393"/>
      <c r="N65" s="77">
        <f>SUM(P74)</f>
        <v>41</v>
      </c>
      <c r="O65" s="77">
        <f>SUM(Q74)</f>
        <v>873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thickBot="1">
      <c r="A66" s="125"/>
      <c r="B66" s="1"/>
      <c r="C66" s="1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4:25" ht="13.5" thickBot="1">
      <c r="D67" s="114"/>
      <c r="E67" s="15" t="s">
        <v>142</v>
      </c>
      <c r="F67" s="17" t="s">
        <v>143</v>
      </c>
      <c r="G67" s="15" t="s">
        <v>144</v>
      </c>
      <c r="H67" s="17" t="s">
        <v>143</v>
      </c>
      <c r="I67" s="15" t="s">
        <v>145</v>
      </c>
      <c r="J67" s="17" t="s">
        <v>143</v>
      </c>
      <c r="K67" s="114"/>
      <c r="L67" s="114"/>
      <c r="M67" s="114"/>
      <c r="N67" s="114"/>
      <c r="O67" s="114"/>
      <c r="P67" s="231" t="s">
        <v>278</v>
      </c>
      <c r="Q67" s="232" t="s">
        <v>143</v>
      </c>
      <c r="S67" s="1"/>
      <c r="T67" s="1"/>
      <c r="U67" s="1"/>
      <c r="V67" s="1"/>
      <c r="W67" s="1"/>
      <c r="X67" s="1"/>
      <c r="Y67" s="1"/>
    </row>
    <row r="68" spans="1:25" ht="12.75">
      <c r="A68" s="444" t="s">
        <v>259</v>
      </c>
      <c r="B68" s="444"/>
      <c r="C68" s="2" t="s">
        <v>277</v>
      </c>
      <c r="D68" s="114"/>
      <c r="E68" s="21">
        <v>7</v>
      </c>
      <c r="F68" s="22">
        <v>161</v>
      </c>
      <c r="G68" s="21">
        <v>7</v>
      </c>
      <c r="H68" s="22">
        <v>161</v>
      </c>
      <c r="I68" s="21">
        <v>7</v>
      </c>
      <c r="J68" s="22">
        <v>152</v>
      </c>
      <c r="K68" s="114"/>
      <c r="L68" s="114"/>
      <c r="M68" s="114"/>
      <c r="N68" s="114"/>
      <c r="O68" s="114"/>
      <c r="P68" s="21">
        <f aca="true" t="shared" si="2" ref="P68:Q73">SUM(E68+G68+I68)</f>
        <v>21</v>
      </c>
      <c r="Q68" s="26">
        <f t="shared" si="2"/>
        <v>474</v>
      </c>
      <c r="S68" s="1"/>
      <c r="T68" s="1"/>
      <c r="U68" s="1"/>
      <c r="V68" s="1"/>
      <c r="W68" s="1"/>
      <c r="X68" s="1"/>
      <c r="Y68" s="1"/>
    </row>
    <row r="69" spans="1:25" ht="12.75">
      <c r="A69" s="444" t="s">
        <v>259</v>
      </c>
      <c r="B69" s="444"/>
      <c r="C69" s="2" t="s">
        <v>277</v>
      </c>
      <c r="D69" s="321" t="s">
        <v>292</v>
      </c>
      <c r="E69" s="21"/>
      <c r="F69" s="40"/>
      <c r="G69" s="21"/>
      <c r="H69" s="133"/>
      <c r="I69" s="21"/>
      <c r="J69" s="22"/>
      <c r="K69" s="114"/>
      <c r="L69" s="114"/>
      <c r="M69" s="114"/>
      <c r="N69" s="114"/>
      <c r="O69" s="114"/>
      <c r="P69" s="21">
        <f t="shared" si="2"/>
        <v>0</v>
      </c>
      <c r="Q69" s="26">
        <f t="shared" si="2"/>
        <v>0</v>
      </c>
      <c r="S69" s="1"/>
      <c r="T69" s="1"/>
      <c r="U69" s="1"/>
      <c r="V69" s="1"/>
      <c r="W69" s="1"/>
      <c r="X69" s="1"/>
      <c r="Y69" s="1"/>
    </row>
    <row r="70" spans="1:25" ht="12.75">
      <c r="A70" s="444" t="s">
        <v>259</v>
      </c>
      <c r="B70" s="444"/>
      <c r="C70" s="2" t="s">
        <v>82</v>
      </c>
      <c r="D70" s="114"/>
      <c r="E70" s="21">
        <v>4</v>
      </c>
      <c r="F70" s="40">
        <v>93</v>
      </c>
      <c r="G70" s="21">
        <v>4</v>
      </c>
      <c r="H70" s="133">
        <v>81</v>
      </c>
      <c r="I70" s="21">
        <v>4</v>
      </c>
      <c r="J70" s="22">
        <v>95</v>
      </c>
      <c r="P70" s="21">
        <f t="shared" si="2"/>
        <v>12</v>
      </c>
      <c r="Q70" s="26">
        <f t="shared" si="2"/>
        <v>269</v>
      </c>
      <c r="S70" s="1"/>
      <c r="T70" s="1"/>
      <c r="U70" s="1"/>
      <c r="V70" s="1"/>
      <c r="W70" s="1"/>
      <c r="X70" s="1"/>
      <c r="Y70" s="1"/>
    </row>
    <row r="71" spans="1:25" ht="12.75">
      <c r="A71" s="444" t="s">
        <v>259</v>
      </c>
      <c r="B71" s="444"/>
      <c r="C71" s="2" t="s">
        <v>82</v>
      </c>
      <c r="D71" s="321" t="s">
        <v>292</v>
      </c>
      <c r="E71" s="21"/>
      <c r="F71" s="133"/>
      <c r="G71" s="21"/>
      <c r="H71" s="133"/>
      <c r="I71" s="21"/>
      <c r="J71" s="22"/>
      <c r="P71" s="21">
        <f t="shared" si="2"/>
        <v>0</v>
      </c>
      <c r="Q71" s="26">
        <f t="shared" si="2"/>
        <v>0</v>
      </c>
      <c r="S71" s="1"/>
      <c r="T71" s="1"/>
      <c r="U71" s="1"/>
      <c r="V71" s="1"/>
      <c r="W71" s="1"/>
      <c r="X71" s="1"/>
      <c r="Y71" s="1"/>
    </row>
    <row r="72" spans="1:25" ht="12.75">
      <c r="A72" s="444" t="s">
        <v>259</v>
      </c>
      <c r="B72" s="444"/>
      <c r="C72" s="2" t="s">
        <v>260</v>
      </c>
      <c r="E72" s="21">
        <v>2</v>
      </c>
      <c r="F72" s="40">
        <v>28</v>
      </c>
      <c r="G72" s="21">
        <v>2</v>
      </c>
      <c r="H72" s="133">
        <v>34</v>
      </c>
      <c r="I72" s="21">
        <v>1</v>
      </c>
      <c r="J72" s="22">
        <v>10</v>
      </c>
      <c r="P72" s="21">
        <f t="shared" si="2"/>
        <v>5</v>
      </c>
      <c r="Q72" s="26">
        <f t="shared" si="2"/>
        <v>72</v>
      </c>
      <c r="S72" s="1"/>
      <c r="T72" s="1"/>
      <c r="U72" s="1"/>
      <c r="V72" s="1"/>
      <c r="W72" s="1"/>
      <c r="X72" s="1"/>
      <c r="Y72" s="1"/>
    </row>
    <row r="73" spans="1:25" ht="13.5" thickBot="1">
      <c r="A73" s="444" t="s">
        <v>259</v>
      </c>
      <c r="B73" s="444"/>
      <c r="C73" s="2" t="s">
        <v>261</v>
      </c>
      <c r="D73" s="1"/>
      <c r="E73" s="60">
        <v>1</v>
      </c>
      <c r="F73" s="229">
        <v>23</v>
      </c>
      <c r="G73" s="60">
        <v>1</v>
      </c>
      <c r="H73" s="229">
        <v>20</v>
      </c>
      <c r="I73" s="60">
        <v>1</v>
      </c>
      <c r="J73" s="61">
        <v>15</v>
      </c>
      <c r="K73" s="1"/>
      <c r="L73" s="1"/>
      <c r="M73" s="1"/>
      <c r="N73" s="1"/>
      <c r="O73" s="1"/>
      <c r="P73" s="27">
        <f t="shared" si="2"/>
        <v>3</v>
      </c>
      <c r="Q73" s="27">
        <f t="shared" si="2"/>
        <v>58</v>
      </c>
      <c r="R73" s="1"/>
      <c r="S73" s="1"/>
      <c r="T73" s="1"/>
      <c r="U73" s="1"/>
      <c r="V73" s="1"/>
      <c r="W73" s="1"/>
      <c r="X73" s="1"/>
      <c r="Y73" s="1"/>
    </row>
    <row r="74" spans="2:25" ht="13.5" thickBot="1">
      <c r="B74" s="2"/>
      <c r="C74" s="2"/>
      <c r="D74" s="2"/>
      <c r="E74" s="292">
        <f aca="true" t="shared" si="3" ref="E74:J74">SUM(E68:E73)</f>
        <v>14</v>
      </c>
      <c r="F74" s="293">
        <f t="shared" si="3"/>
        <v>305</v>
      </c>
      <c r="G74" s="292">
        <f t="shared" si="3"/>
        <v>14</v>
      </c>
      <c r="H74" s="293">
        <f t="shared" si="3"/>
        <v>296</v>
      </c>
      <c r="I74" s="292">
        <f t="shared" si="3"/>
        <v>13</v>
      </c>
      <c r="J74" s="293">
        <f t="shared" si="3"/>
        <v>272</v>
      </c>
      <c r="K74" s="291"/>
      <c r="L74" s="132"/>
      <c r="M74" s="132"/>
      <c r="N74" s="132"/>
      <c r="O74" s="290"/>
      <c r="P74" s="289">
        <f>SUM(P68:P73)</f>
        <v>41</v>
      </c>
      <c r="Q74" s="161">
        <f>SUM(Q68:Q73)</f>
        <v>873</v>
      </c>
      <c r="S74" s="123"/>
      <c r="T74" s="123"/>
      <c r="U74" s="1"/>
      <c r="V74" s="1"/>
      <c r="W74" s="1"/>
      <c r="X74" s="1"/>
      <c r="Y74" s="1"/>
    </row>
    <row r="75" spans="19:25" ht="13.5" thickTop="1">
      <c r="S75" s="1"/>
      <c r="T75" s="1"/>
      <c r="U75" s="1"/>
      <c r="V75" s="1"/>
      <c r="W75" s="1"/>
      <c r="X75" s="1"/>
      <c r="Y75" s="1"/>
    </row>
    <row r="76" spans="1:2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"/>
      <c r="T76" s="1"/>
      <c r="U76" s="1"/>
      <c r="V76" s="1"/>
      <c r="W76" s="1"/>
      <c r="X76" s="1"/>
      <c r="Y76" s="1"/>
    </row>
    <row r="77" spans="13:25" ht="12.75">
      <c r="M77" s="1"/>
      <c r="N77" s="1"/>
      <c r="S77" s="1"/>
      <c r="T77" s="1"/>
      <c r="U77" s="1"/>
      <c r="V77" s="1"/>
      <c r="W77" s="1"/>
      <c r="X77" s="1"/>
      <c r="Y77" s="1"/>
    </row>
    <row r="78" spans="1:25" ht="12.75">
      <c r="A78" s="294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1"/>
      <c r="T78" s="1"/>
      <c r="U78" s="1"/>
      <c r="V78" s="1"/>
      <c r="W78" s="1"/>
      <c r="X78" s="1"/>
      <c r="Y78" s="1"/>
    </row>
    <row r="79" spans="1:25" ht="18">
      <c r="A79" s="294"/>
      <c r="B79" s="294"/>
      <c r="C79" s="294"/>
      <c r="D79" s="294"/>
      <c r="E79" s="295"/>
      <c r="F79" s="295"/>
      <c r="G79" s="295"/>
      <c r="H79" s="295"/>
      <c r="I79" s="295"/>
      <c r="J79" s="295"/>
      <c r="K79" s="294"/>
      <c r="L79" s="294"/>
      <c r="M79" s="298"/>
      <c r="N79" s="294"/>
      <c r="O79" s="294"/>
      <c r="P79" s="294"/>
      <c r="Q79" s="294"/>
      <c r="R79" s="294"/>
      <c r="S79" s="1"/>
      <c r="T79" s="1"/>
      <c r="U79" s="1"/>
      <c r="V79" s="1"/>
      <c r="W79" s="1"/>
      <c r="X79" s="1"/>
      <c r="Y79" s="1"/>
    </row>
    <row r="80" spans="1:25" ht="29.25" customHeight="1">
      <c r="A80" s="294"/>
      <c r="B80" s="294"/>
      <c r="C80" s="294"/>
      <c r="D80" s="306"/>
      <c r="E80" s="306"/>
      <c r="F80" s="306"/>
      <c r="G80" s="306"/>
      <c r="H80" s="306"/>
      <c r="I80" s="306"/>
      <c r="J80" s="306"/>
      <c r="K80" s="306"/>
      <c r="L80" s="294"/>
      <c r="M80" s="294"/>
      <c r="N80" s="294"/>
      <c r="O80" s="294"/>
      <c r="P80" s="294"/>
      <c r="Q80" s="294"/>
      <c r="R80" s="294"/>
      <c r="S80" s="1"/>
      <c r="T80" s="1"/>
      <c r="U80" s="1"/>
      <c r="V80" s="1"/>
      <c r="W80" s="1"/>
      <c r="X80" s="1"/>
      <c r="Y80" s="1"/>
    </row>
    <row r="81" spans="1:25" ht="13.5" thickBot="1">
      <c r="A81" s="294"/>
      <c r="B81" s="294"/>
      <c r="C81" s="294"/>
      <c r="D81" s="306"/>
      <c r="E81" s="136" t="s">
        <v>142</v>
      </c>
      <c r="F81" s="136" t="s">
        <v>143</v>
      </c>
      <c r="G81" s="136" t="s">
        <v>144</v>
      </c>
      <c r="H81" s="136" t="s">
        <v>143</v>
      </c>
      <c r="I81" s="136" t="s">
        <v>145</v>
      </c>
      <c r="J81" s="136" t="s">
        <v>143</v>
      </c>
      <c r="K81" s="224"/>
      <c r="L81" s="294"/>
      <c r="M81" s="294"/>
      <c r="N81" s="294"/>
      <c r="O81" s="294"/>
      <c r="P81" s="294"/>
      <c r="Q81" s="294"/>
      <c r="R81" s="294"/>
      <c r="S81" s="1"/>
      <c r="T81" s="1"/>
      <c r="U81" s="1"/>
      <c r="V81" s="1"/>
      <c r="W81" s="1"/>
      <c r="X81" s="1"/>
      <c r="Y81" s="1"/>
    </row>
    <row r="82" spans="1:25" ht="16.5" thickBot="1">
      <c r="A82" s="361" t="s">
        <v>325</v>
      </c>
      <c r="B82" s="361"/>
      <c r="C82" s="361"/>
      <c r="D82" s="224"/>
      <c r="E82" s="292">
        <f aca="true" t="shared" si="4" ref="E82:J82">SUM(+E74+E59+E50+E39+E30+E19+E10)</f>
        <v>71</v>
      </c>
      <c r="F82" s="293">
        <f t="shared" si="4"/>
        <v>1663</v>
      </c>
      <c r="G82" s="292">
        <f t="shared" si="4"/>
        <v>69</v>
      </c>
      <c r="H82" s="293">
        <f t="shared" si="4"/>
        <v>1630</v>
      </c>
      <c r="I82" s="292">
        <f t="shared" si="4"/>
        <v>73</v>
      </c>
      <c r="J82" s="293">
        <f t="shared" si="4"/>
        <v>1679</v>
      </c>
      <c r="K82" s="304"/>
      <c r="L82" s="294"/>
      <c r="M82" s="294"/>
      <c r="N82" s="294"/>
      <c r="O82" s="296"/>
      <c r="P82" s="296"/>
      <c r="Q82" s="294"/>
      <c r="R82" s="294"/>
      <c r="S82" s="1"/>
      <c r="T82" s="1"/>
      <c r="U82" s="1"/>
      <c r="V82" s="1"/>
      <c r="W82" s="1"/>
      <c r="X82" s="1"/>
      <c r="Y82" s="1"/>
    </row>
    <row r="83" spans="1:25" ht="16.5" thickTop="1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294"/>
      <c r="M83" s="297"/>
      <c r="N83" s="294"/>
      <c r="O83" s="294"/>
      <c r="P83" s="294"/>
      <c r="Q83" s="294"/>
      <c r="R83" s="294"/>
      <c r="S83" s="1"/>
      <c r="T83" s="1"/>
      <c r="U83" s="1"/>
      <c r="V83" s="1"/>
      <c r="W83" s="1"/>
      <c r="X83" s="1"/>
      <c r="Y83" s="1"/>
    </row>
    <row r="84" spans="1:25" ht="18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294"/>
      <c r="M84" s="299"/>
      <c r="N84" s="294"/>
      <c r="O84" s="294"/>
      <c r="P84" s="294"/>
      <c r="Q84" s="294"/>
      <c r="R84" s="294"/>
      <c r="S84" s="1"/>
      <c r="T84" s="1"/>
      <c r="U84" s="1"/>
      <c r="V84" s="1"/>
      <c r="W84" s="1"/>
      <c r="X84" s="1"/>
      <c r="Y84" s="1"/>
    </row>
    <row r="85" spans="1:25" ht="15.75">
      <c r="A85" s="304"/>
      <c r="B85" s="304"/>
      <c r="C85" s="305"/>
      <c r="D85" s="305"/>
      <c r="E85" s="305"/>
      <c r="F85" s="305"/>
      <c r="G85" s="305"/>
      <c r="H85" s="369" t="s">
        <v>167</v>
      </c>
      <c r="I85" s="369"/>
      <c r="J85" s="369" t="s">
        <v>168</v>
      </c>
      <c r="K85" s="369"/>
      <c r="L85" s="297"/>
      <c r="M85" s="294"/>
      <c r="N85" s="294"/>
      <c r="O85" s="294"/>
      <c r="P85" s="294"/>
      <c r="Q85" s="294"/>
      <c r="R85" s="294"/>
      <c r="S85" s="1"/>
      <c r="T85" s="1"/>
      <c r="U85" s="1"/>
      <c r="V85" s="1"/>
      <c r="W85" s="1"/>
      <c r="X85" s="1"/>
      <c r="Y85" s="1"/>
    </row>
    <row r="86" spans="1:25" ht="20.25">
      <c r="A86" s="224"/>
      <c r="B86" s="224"/>
      <c r="C86" s="368" t="s">
        <v>152</v>
      </c>
      <c r="D86" s="368"/>
      <c r="E86" s="368"/>
      <c r="F86" s="368"/>
      <c r="G86" s="445"/>
      <c r="H86" s="367">
        <f>SUM(E82+G82+I82)</f>
        <v>213</v>
      </c>
      <c r="I86" s="367"/>
      <c r="J86" s="446">
        <f>SUM(F82+H82+J82)</f>
        <v>4972</v>
      </c>
      <c r="K86" s="446"/>
      <c r="L86" s="299"/>
      <c r="M86" s="294"/>
      <c r="N86" s="294"/>
      <c r="O86" s="294"/>
      <c r="P86" s="294"/>
      <c r="Q86" s="294"/>
      <c r="R86" s="294"/>
      <c r="S86" s="1"/>
      <c r="T86" s="1"/>
      <c r="U86" s="1"/>
      <c r="V86" s="1"/>
      <c r="W86" s="1"/>
      <c r="X86" s="1"/>
      <c r="Y86" s="1"/>
    </row>
    <row r="87" spans="1:25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94"/>
      <c r="M87" s="294"/>
      <c r="N87" s="294"/>
      <c r="O87" s="294"/>
      <c r="P87" s="294"/>
      <c r="Q87" s="294"/>
      <c r="R87" s="294"/>
      <c r="S87" s="1"/>
      <c r="T87" s="1"/>
      <c r="U87" s="1"/>
      <c r="V87" s="1"/>
      <c r="W87" s="1"/>
      <c r="X87" s="1"/>
      <c r="Y87" s="1"/>
    </row>
    <row r="88" spans="1:25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S88" s="1"/>
      <c r="T88" s="1"/>
      <c r="U88" s="1"/>
      <c r="V88" s="1"/>
      <c r="W88" s="1"/>
      <c r="X88" s="1"/>
      <c r="Y88" s="1"/>
    </row>
    <row r="89" spans="19:25" ht="12.75">
      <c r="S89" s="1"/>
      <c r="T89" s="1"/>
      <c r="U89" s="1"/>
      <c r="V89" s="1"/>
      <c r="W89" s="1"/>
      <c r="X89" s="1"/>
      <c r="Y89" s="1"/>
    </row>
    <row r="90" spans="19:25" ht="12.75">
      <c r="S90" s="1"/>
      <c r="T90" s="1"/>
      <c r="U90" s="1"/>
      <c r="V90" s="1"/>
      <c r="W90" s="1"/>
      <c r="X90" s="1"/>
      <c r="Y90" s="1"/>
    </row>
    <row r="91" spans="19:25" ht="12.75">
      <c r="S91" s="1"/>
      <c r="T91" s="1"/>
      <c r="U91" s="1"/>
      <c r="V91" s="1"/>
      <c r="W91" s="1"/>
      <c r="X91" s="1"/>
      <c r="Y91" s="1"/>
    </row>
    <row r="92" spans="19:25" ht="12.75">
      <c r="S92" s="1"/>
      <c r="T92" s="1"/>
      <c r="U92" s="1"/>
      <c r="V92" s="1"/>
      <c r="W92" s="1"/>
      <c r="X92" s="1"/>
      <c r="Y92" s="1"/>
    </row>
    <row r="93" spans="19:25" ht="12.75">
      <c r="S93" s="1"/>
      <c r="T93" s="1"/>
      <c r="U93" s="1"/>
      <c r="V93" s="1"/>
      <c r="W93" s="1"/>
      <c r="X93" s="1"/>
      <c r="Y93" s="1"/>
    </row>
    <row r="94" spans="19:25" ht="12.75">
      <c r="S94" s="1"/>
      <c r="T94" s="1"/>
      <c r="U94" s="1"/>
      <c r="V94" s="1"/>
      <c r="W94" s="1"/>
      <c r="X94" s="1"/>
      <c r="Y94" s="1"/>
    </row>
    <row r="95" spans="19:25" ht="12.75">
      <c r="S95" s="1"/>
      <c r="T95" s="1"/>
      <c r="U95" s="1"/>
      <c r="V95" s="1"/>
      <c r="W95" s="1"/>
      <c r="X95" s="1"/>
      <c r="Y95" s="1"/>
    </row>
  </sheetData>
  <mergeCells count="31">
    <mergeCell ref="C28:D28"/>
    <mergeCell ref="C29:D29"/>
    <mergeCell ref="C48:D48"/>
    <mergeCell ref="C49:D49"/>
    <mergeCell ref="A82:C82"/>
    <mergeCell ref="H85:I85"/>
    <mergeCell ref="J85:K85"/>
    <mergeCell ref="C86:G86"/>
    <mergeCell ref="H86:I86"/>
    <mergeCell ref="J86:K86"/>
    <mergeCell ref="A70:B70"/>
    <mergeCell ref="A72:B72"/>
    <mergeCell ref="A73:B73"/>
    <mergeCell ref="A68:B68"/>
    <mergeCell ref="A69:B69"/>
    <mergeCell ref="A71:B71"/>
    <mergeCell ref="H36:M36"/>
    <mergeCell ref="A54:C56"/>
    <mergeCell ref="H56:M56"/>
    <mergeCell ref="A63:C65"/>
    <mergeCell ref="H65:M65"/>
    <mergeCell ref="A1:R2"/>
    <mergeCell ref="A43:C45"/>
    <mergeCell ref="H45:M45"/>
    <mergeCell ref="A14:C16"/>
    <mergeCell ref="H16:M16"/>
    <mergeCell ref="A23:C25"/>
    <mergeCell ref="H25:M25"/>
    <mergeCell ref="A5:C7"/>
    <mergeCell ref="H7:M7"/>
    <mergeCell ref="A34:C36"/>
  </mergeCells>
  <printOptions gridLines="1"/>
  <pageMargins left="0.56" right="0.2" top="0.5511811023622047" bottom="0.81" header="0.31496062992125984" footer="0.5118110236220472"/>
  <pageSetup horizontalDpi="600" verticalDpi="600" orientation="landscape" paperSize="9" scale="70" r:id="rId1"/>
  <headerFooter alignWithMargins="0">
    <oddFooter>&amp;L&amp;"Arial,Corsivo"&amp;7Riepilogo scuole prov. AP - Via D. Angelini n.22 - Sito internet: &amp;Uwww.provincia.ap.it/provveditorato -&amp;U E-mail: &amp;Ucsa.ap@istruzione.it -&amp;U Tel.0736.251046 - Fax 0736.255719 - 0736.258489. d.g.</oddFooter>
  </headerFooter>
  <rowBreaks count="2" manualBreakCount="2">
    <brk id="41" max="17" man="1"/>
    <brk id="76" max="17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7"/>
  </sheetPr>
  <dimension ref="A1:S15"/>
  <sheetViews>
    <sheetView zoomScale="75" zoomScaleNormal="75" zoomScaleSheetLayoutView="70" workbookViewId="0" topLeftCell="A1">
      <selection activeCell="O5" sqref="O5"/>
    </sheetView>
  </sheetViews>
  <sheetFormatPr defaultColWidth="9.140625" defaultRowHeight="12.75"/>
  <cols>
    <col min="15" max="15" width="12.00390625" style="0" bestFit="1" customWidth="1"/>
    <col min="18" max="18" width="11.8515625" style="0" customWidth="1"/>
  </cols>
  <sheetData>
    <row r="1" spans="1:19" ht="19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5:18" ht="39" thickBot="1">
      <c r="E2" s="300" t="s">
        <v>155</v>
      </c>
      <c r="F2" s="300" t="s">
        <v>153</v>
      </c>
      <c r="G2" s="301" t="s">
        <v>154</v>
      </c>
      <c r="H2" s="111" t="s">
        <v>158</v>
      </c>
      <c r="Q2" s="331" t="s">
        <v>295</v>
      </c>
      <c r="R2" s="330" t="s">
        <v>143</v>
      </c>
    </row>
    <row r="3" spans="1:19" ht="40.5" customHeight="1" thickBot="1">
      <c r="A3" s="448" t="s">
        <v>150</v>
      </c>
      <c r="B3" s="449"/>
      <c r="C3" s="450"/>
      <c r="D3" s="12"/>
      <c r="E3" s="322">
        <f>SUM('D.D.'!E328+'I.S.C.'!E539)</f>
        <v>2886</v>
      </c>
      <c r="F3" s="322">
        <f>SUM('D.D.'!F328+'I.S.C.'!F539)</f>
        <v>2944</v>
      </c>
      <c r="G3" s="322">
        <f>SUM('D.D.'!G328+'I.S.C.'!G539)</f>
        <v>2377</v>
      </c>
      <c r="H3" s="55">
        <f>SUM('D.D.'!H328+'I.S.C.'!H539)</f>
        <v>330</v>
      </c>
      <c r="I3" s="96"/>
      <c r="J3" s="96"/>
      <c r="K3" s="96"/>
      <c r="L3" s="96"/>
      <c r="M3" s="96"/>
      <c r="N3" s="96"/>
      <c r="O3" s="96"/>
      <c r="P3" s="96"/>
      <c r="Q3" s="55">
        <f>SUM(H3)</f>
        <v>330</v>
      </c>
      <c r="R3" s="323">
        <f>SUM(E3:G3)</f>
        <v>8207</v>
      </c>
      <c r="S3" s="302"/>
    </row>
    <row r="4" spans="1:18" ht="32.25" customHeight="1" thickBot="1" thickTop="1">
      <c r="A4" s="14"/>
      <c r="B4" s="66"/>
      <c r="C4" s="66"/>
      <c r="Q4" s="67"/>
      <c r="R4" s="67"/>
    </row>
    <row r="5" spans="1:18" ht="18" customHeight="1" thickBot="1">
      <c r="A5" s="2"/>
      <c r="E5" s="231" t="s">
        <v>142</v>
      </c>
      <c r="F5" s="17" t="s">
        <v>143</v>
      </c>
      <c r="G5" s="231" t="s">
        <v>144</v>
      </c>
      <c r="H5" s="17" t="s">
        <v>143</v>
      </c>
      <c r="I5" s="231" t="s">
        <v>145</v>
      </c>
      <c r="J5" s="17" t="s">
        <v>143</v>
      </c>
      <c r="K5" s="231" t="s">
        <v>146</v>
      </c>
      <c r="L5" s="17" t="s">
        <v>143</v>
      </c>
      <c r="M5" s="231" t="s">
        <v>147</v>
      </c>
      <c r="N5" s="17" t="s">
        <v>143</v>
      </c>
      <c r="O5" s="18" t="s">
        <v>148</v>
      </c>
      <c r="Q5" s="80" t="s">
        <v>278</v>
      </c>
      <c r="R5" s="303" t="s">
        <v>143</v>
      </c>
    </row>
    <row r="6" spans="1:19" ht="42" customHeight="1" thickBot="1">
      <c r="A6" s="448" t="s">
        <v>151</v>
      </c>
      <c r="B6" s="449"/>
      <c r="C6" s="450"/>
      <c r="D6" s="71"/>
      <c r="E6" s="55">
        <f>SUM('D.D.'!E331+'I.S.C.'!E542)</f>
        <v>149</v>
      </c>
      <c r="F6" s="322">
        <f>SUM('D.D.'!F331+'I.S.C.'!F542)</f>
        <v>3145</v>
      </c>
      <c r="G6" s="55">
        <f>SUM('D.D.'!G331+'I.S.C.'!G542)</f>
        <v>165</v>
      </c>
      <c r="H6" s="322">
        <f>SUM('D.D.'!H331+'I.S.C.'!H542)</f>
        <v>3146</v>
      </c>
      <c r="I6" s="55">
        <f>SUM('D.D.'!I331+'I.S.C.'!I542)</f>
        <v>173</v>
      </c>
      <c r="J6" s="322">
        <f>SUM('D.D.'!J331+'I.S.C.'!J542)</f>
        <v>3400</v>
      </c>
      <c r="K6" s="55">
        <f>SUM('D.D.'!K331+'I.S.C.'!K542)</f>
        <v>176</v>
      </c>
      <c r="L6" s="322">
        <f>SUM('D.D.'!L331+'I.S.C.'!L542)</f>
        <v>3335</v>
      </c>
      <c r="M6" s="55">
        <f>SUM('D.D.'!M331+'I.S.C.'!M542)</f>
        <v>181</v>
      </c>
      <c r="N6" s="322">
        <f>SUM('D.D.'!N331+'I.S.C.'!N542)</f>
        <v>3493</v>
      </c>
      <c r="O6" s="55">
        <f>SUM('D.D.'!O331+'I.S.C.'!O542)</f>
        <v>21</v>
      </c>
      <c r="P6" s="96"/>
      <c r="Q6" s="55">
        <f>SUM(E6+G6+I6+K6+M6+O6)</f>
        <v>865</v>
      </c>
      <c r="R6" s="323">
        <f>SUM(F6+H6+J6+L6+N6)</f>
        <v>16519</v>
      </c>
      <c r="S6" s="302"/>
    </row>
    <row r="7" ht="32.25" customHeight="1" thickBot="1" thickTop="1"/>
    <row r="8" spans="5:18" ht="18" customHeight="1" thickBot="1">
      <c r="E8" s="231" t="s">
        <v>142</v>
      </c>
      <c r="F8" s="17" t="s">
        <v>143</v>
      </c>
      <c r="G8" s="231" t="s">
        <v>144</v>
      </c>
      <c r="H8" s="17" t="s">
        <v>143</v>
      </c>
      <c r="I8" s="231" t="s">
        <v>145</v>
      </c>
      <c r="J8" s="348" t="s">
        <v>143</v>
      </c>
      <c r="K8" s="453" t="s">
        <v>148</v>
      </c>
      <c r="L8" s="454"/>
      <c r="M8" s="239"/>
      <c r="Q8" s="80" t="s">
        <v>278</v>
      </c>
      <c r="R8" s="303" t="s">
        <v>143</v>
      </c>
    </row>
    <row r="9" spans="1:19" ht="34.5" customHeight="1" thickBot="1">
      <c r="A9" s="448" t="s">
        <v>270</v>
      </c>
      <c r="B9" s="449"/>
      <c r="C9" s="450"/>
      <c r="E9" s="55">
        <f>SUM('I.S.C.'!E545+'S.M.'!E82)</f>
        <v>168</v>
      </c>
      <c r="F9" s="322">
        <f>SUM('I.S.C.'!F545+'S.M.'!F82)</f>
        <v>3578</v>
      </c>
      <c r="G9" s="55">
        <f>SUM('I.S.C.'!G545+'S.M.'!G82)</f>
        <v>163</v>
      </c>
      <c r="H9" s="322">
        <f>SUM('I.S.C.'!H545+'S.M.'!H82)</f>
        <v>3493</v>
      </c>
      <c r="I9" s="55">
        <f>SUM('I.S.C.'!I545+'S.M.'!I82)</f>
        <v>176</v>
      </c>
      <c r="J9" s="324">
        <f>SUM('I.S.C.'!J545+'S.M.'!J82)</f>
        <v>3661</v>
      </c>
      <c r="K9" s="347">
        <f>SUM('I.S.C.'!K545)</f>
        <v>2</v>
      </c>
      <c r="L9" s="96"/>
      <c r="M9" s="96"/>
      <c r="N9" s="96"/>
      <c r="O9" s="96"/>
      <c r="P9" s="96"/>
      <c r="Q9" s="347">
        <f>SUM(E9+G9+I9+K9)</f>
        <v>509</v>
      </c>
      <c r="R9" s="323">
        <f>SUM(F9+H9+J9)</f>
        <v>10732</v>
      </c>
      <c r="S9" s="302"/>
    </row>
    <row r="10" ht="13.5" thickTop="1"/>
    <row r="11" spans="15:16" ht="12.75">
      <c r="O11" s="4"/>
      <c r="P11" s="4"/>
    </row>
    <row r="12" spans="12:13" ht="15.75">
      <c r="L12" s="112"/>
      <c r="M12" s="112"/>
    </row>
    <row r="13" spans="12:13" ht="18.75" thickBot="1">
      <c r="L13" s="230"/>
      <c r="M13" s="230"/>
    </row>
    <row r="14" spans="6:14" ht="16.5" thickBot="1">
      <c r="F14" s="11"/>
      <c r="G14" s="11"/>
      <c r="H14" s="11"/>
      <c r="I14" s="11"/>
      <c r="J14" s="11"/>
      <c r="K14" s="451" t="s">
        <v>294</v>
      </c>
      <c r="L14" s="452"/>
      <c r="M14" s="451" t="s">
        <v>168</v>
      </c>
      <c r="N14" s="455"/>
    </row>
    <row r="15" spans="6:14" ht="21" thickBot="1">
      <c r="F15" s="456" t="s">
        <v>152</v>
      </c>
      <c r="G15" s="456"/>
      <c r="H15" s="456"/>
      <c r="I15" s="456"/>
      <c r="J15" s="456"/>
      <c r="K15" s="457">
        <f>SUM(Q3+Q6+Q9)</f>
        <v>1704</v>
      </c>
      <c r="L15" s="458"/>
      <c r="M15" s="457">
        <f>SUM(R3+R6+R9)</f>
        <v>35458</v>
      </c>
      <c r="N15" s="458"/>
    </row>
    <row r="16" ht="13.5" thickTop="1"/>
  </sheetData>
  <mergeCells count="9">
    <mergeCell ref="M14:N14"/>
    <mergeCell ref="F15:J15"/>
    <mergeCell ref="K15:L15"/>
    <mergeCell ref="M15:N15"/>
    <mergeCell ref="A9:C9"/>
    <mergeCell ref="A3:C3"/>
    <mergeCell ref="A6:C6"/>
    <mergeCell ref="K14:L14"/>
    <mergeCell ref="K8:L8"/>
  </mergeCells>
  <printOptions/>
  <pageMargins left="0.29" right="0.21" top="1" bottom="1" header="0.5" footer="0.5"/>
  <pageSetup horizontalDpi="600" verticalDpi="600" orientation="landscape" paperSize="9" scale="80" r:id="rId1"/>
  <headerFooter alignWithMargins="0">
    <oddFooter>&amp;L&amp;"Arial,Corsivo"&amp;7Riepilogo scuole prov. AP - Via D. Angelini n.22 - Sito internet: &amp;Uwww.provincia.ap.it/provveditorato -&amp;U E-mail: &amp;Ucsa.ap@istruzione.it -&amp;U Tel.0736.251046 - Fax 0736.255719 - 0736.258489. d.g.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Nome</cp:lastModifiedBy>
  <cp:lastPrinted>2008-11-06T08:01:13Z</cp:lastPrinted>
  <dcterms:created xsi:type="dcterms:W3CDTF">2006-10-20T08:23:06Z</dcterms:created>
  <dcterms:modified xsi:type="dcterms:W3CDTF">2008-11-26T10:26:28Z</dcterms:modified>
  <cp:category/>
  <cp:version/>
  <cp:contentType/>
  <cp:contentStatus/>
</cp:coreProperties>
</file>